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lanarchivo\Dropbox\Mi PC (ELIZABETH-1007)\dropbox\REVISIÓN\EVIN 2020\"/>
    </mc:Choice>
  </mc:AlternateContent>
  <bookViews>
    <workbookView xWindow="0" yWindow="600" windowWidth="9795" windowHeight="8940" tabRatio="766" firstSheet="3" activeTab="5"/>
  </bookViews>
  <sheets>
    <sheet name="INFORMACIÓN" sheetId="1" r:id="rId1"/>
    <sheet name="EFICACIA" sheetId="2" r:id="rId2"/>
    <sheet name="EFICIENCIA" sheetId="3" r:id="rId3"/>
    <sheet name="PERTINENCIA" sheetId="4" r:id="rId4"/>
    <sheet name="VINCULACION" sheetId="5" r:id="rId5"/>
    <sheet name="EQUIDAD" sheetId="6" r:id="rId6"/>
  </sheets>
  <definedNames>
    <definedName name="_xlnm.Print_Area" localSheetId="1">EFICACIA!$A$1:$N$813</definedName>
    <definedName name="_xlnm.Print_Area" localSheetId="2">EFICIENCIA!$A$1:$P$166</definedName>
    <definedName name="_xlnm.Print_Area" localSheetId="0">INFORMACIÓN!$A$1:$J$94</definedName>
  </definedNames>
  <calcPr calcId="152511"/>
</workbook>
</file>

<file path=xl/calcChain.xml><?xml version="1.0" encoding="utf-8"?>
<calcChain xmlns="http://schemas.openxmlformats.org/spreadsheetml/2006/main">
  <c r="L157" i="6" l="1"/>
  <c r="F26" i="3" l="1"/>
  <c r="L609" i="2"/>
  <c r="G20" i="2" l="1"/>
  <c r="E64" i="6" l="1"/>
  <c r="E63" i="6"/>
  <c r="E62" i="6"/>
  <c r="E61" i="6"/>
  <c r="C351" i="4" l="1"/>
  <c r="D351" i="4"/>
  <c r="E351" i="4"/>
  <c r="F351" i="4"/>
  <c r="G351" i="4"/>
  <c r="H351" i="4"/>
  <c r="C408" i="2" l="1"/>
  <c r="C142" i="3" l="1"/>
  <c r="A145" i="3" s="1"/>
  <c r="F38" i="3" l="1"/>
  <c r="E19" i="3"/>
  <c r="D313" i="2" l="1"/>
  <c r="G283" i="2"/>
  <c r="H283" i="2"/>
  <c r="G284" i="2"/>
  <c r="H284" i="2"/>
  <c r="I284" i="2"/>
  <c r="G285" i="2"/>
  <c r="H285" i="2"/>
  <c r="I285" i="2" s="1"/>
  <c r="G286" i="2"/>
  <c r="H286" i="2"/>
  <c r="I286" i="2" s="1"/>
  <c r="G287" i="2"/>
  <c r="H287" i="2"/>
  <c r="G288" i="2"/>
  <c r="H288" i="2"/>
  <c r="I288" i="2" s="1"/>
  <c r="G289" i="2"/>
  <c r="H289" i="2"/>
  <c r="G290" i="2"/>
  <c r="H290" i="2"/>
  <c r="G291" i="2"/>
  <c r="H291" i="2"/>
  <c r="G292" i="2"/>
  <c r="H292" i="2"/>
  <c r="I292" i="2"/>
  <c r="I290" i="2" l="1"/>
  <c r="I289" i="2"/>
  <c r="I283" i="2"/>
  <c r="I291" i="2"/>
  <c r="I287" i="2"/>
  <c r="B797" i="2" l="1"/>
  <c r="E797" i="2" s="1"/>
  <c r="A28" i="5" l="1"/>
  <c r="A34" i="5" l="1"/>
  <c r="B35" i="5" s="1"/>
  <c r="C534" i="4"/>
  <c r="E571" i="4" l="1"/>
  <c r="D709" i="2" l="1"/>
  <c r="D700" i="2"/>
  <c r="D693" i="2" l="1"/>
  <c r="D686" i="2"/>
  <c r="J528" i="2" l="1"/>
  <c r="F528" i="2"/>
  <c r="J527" i="2"/>
  <c r="F527" i="2"/>
  <c r="J526" i="2"/>
  <c r="F526" i="2"/>
  <c r="J525" i="2"/>
  <c r="F525" i="2"/>
  <c r="J524" i="2"/>
  <c r="F524" i="2"/>
  <c r="J523" i="2"/>
  <c r="F523" i="2"/>
  <c r="J522" i="2"/>
  <c r="F522" i="2"/>
  <c r="J521" i="2"/>
  <c r="F521" i="2"/>
  <c r="J520" i="2"/>
  <c r="F520" i="2"/>
  <c r="J519" i="2"/>
  <c r="F519" i="2"/>
  <c r="J518" i="2"/>
  <c r="F518" i="2"/>
  <c r="J517" i="2"/>
  <c r="F517" i="2"/>
  <c r="J516" i="2"/>
  <c r="F516" i="2"/>
  <c r="J515" i="2"/>
  <c r="F515" i="2"/>
  <c r="J514" i="2"/>
  <c r="F514" i="2"/>
  <c r="J513" i="2"/>
  <c r="F513" i="2"/>
  <c r="J512" i="2"/>
  <c r="F512" i="2"/>
  <c r="J511" i="2"/>
  <c r="F511" i="2"/>
  <c r="J510" i="2"/>
  <c r="F510" i="2"/>
  <c r="J509" i="2"/>
  <c r="F509" i="2"/>
  <c r="J508" i="2"/>
  <c r="F508" i="2"/>
  <c r="J507" i="2"/>
  <c r="F507" i="2"/>
  <c r="J506" i="2"/>
  <c r="F506" i="2"/>
  <c r="J478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478" i="2"/>
  <c r="J479" i="2"/>
  <c r="F479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50" i="2"/>
  <c r="D792" i="2" l="1"/>
  <c r="B802" i="2"/>
  <c r="C20" i="2"/>
  <c r="M138" i="6" l="1"/>
  <c r="N157" i="6" s="1"/>
  <c r="B166" i="3"/>
  <c r="C170" i="1"/>
  <c r="E20" i="3"/>
  <c r="E21" i="3"/>
  <c r="E22" i="3"/>
  <c r="E23" i="3"/>
  <c r="E541" i="4" l="1"/>
  <c r="G543" i="4" s="1"/>
  <c r="A108" i="3" l="1"/>
  <c r="G109" i="3" s="1"/>
  <c r="H109" i="3" l="1"/>
  <c r="C9" i="3"/>
  <c r="E560" i="2" l="1"/>
  <c r="D127" i="6" l="1"/>
  <c r="D126" i="6"/>
  <c r="D125" i="6"/>
  <c r="G107" i="6"/>
  <c r="F107" i="6"/>
  <c r="D107" i="6"/>
  <c r="C107" i="6"/>
  <c r="J106" i="6"/>
  <c r="I106" i="6"/>
  <c r="H106" i="6"/>
  <c r="E106" i="6"/>
  <c r="J105" i="6"/>
  <c r="I105" i="6"/>
  <c r="H105" i="6"/>
  <c r="E105" i="6"/>
  <c r="J104" i="6"/>
  <c r="I104" i="6"/>
  <c r="H104" i="6"/>
  <c r="E104" i="6"/>
  <c r="J103" i="6"/>
  <c r="I103" i="6"/>
  <c r="H103" i="6"/>
  <c r="E103" i="6"/>
  <c r="J102" i="6"/>
  <c r="I102" i="6"/>
  <c r="H102" i="6"/>
  <c r="E102" i="6"/>
  <c r="J101" i="6"/>
  <c r="I101" i="6"/>
  <c r="H101" i="6"/>
  <c r="E101" i="6"/>
  <c r="J100" i="6"/>
  <c r="I100" i="6"/>
  <c r="H100" i="6"/>
  <c r="E100" i="6"/>
  <c r="J99" i="6"/>
  <c r="I99" i="6"/>
  <c r="H99" i="6"/>
  <c r="E99" i="6"/>
  <c r="J98" i="6"/>
  <c r="I98" i="6"/>
  <c r="H98" i="6"/>
  <c r="E98" i="6"/>
  <c r="J97" i="6"/>
  <c r="I97" i="6"/>
  <c r="H97" i="6"/>
  <c r="E97" i="6"/>
  <c r="J96" i="6"/>
  <c r="I96" i="6"/>
  <c r="H96" i="6"/>
  <c r="E96" i="6"/>
  <c r="J95" i="6"/>
  <c r="I95" i="6"/>
  <c r="H95" i="6"/>
  <c r="E95" i="6"/>
  <c r="J94" i="6"/>
  <c r="I94" i="6"/>
  <c r="H94" i="6"/>
  <c r="E94" i="6"/>
  <c r="J62" i="6"/>
  <c r="J63" i="6"/>
  <c r="J64" i="6"/>
  <c r="J65" i="6"/>
  <c r="J66" i="6"/>
  <c r="J67" i="6"/>
  <c r="J68" i="6"/>
  <c r="I62" i="6"/>
  <c r="I63" i="6"/>
  <c r="I64" i="6"/>
  <c r="I65" i="6"/>
  <c r="I66" i="6"/>
  <c r="I67" i="6"/>
  <c r="I68" i="6"/>
  <c r="E34" i="5"/>
  <c r="A40" i="5"/>
  <c r="A15" i="5"/>
  <c r="C16" i="5" s="1"/>
  <c r="G571" i="4"/>
  <c r="G573" i="4" s="1"/>
  <c r="I571" i="4"/>
  <c r="E573" i="4" s="1"/>
  <c r="D16" i="5" l="1"/>
  <c r="K95" i="6"/>
  <c r="K96" i="6"/>
  <c r="K98" i="6"/>
  <c r="K99" i="6"/>
  <c r="K100" i="6"/>
  <c r="K102" i="6"/>
  <c r="K103" i="6"/>
  <c r="K105" i="6"/>
  <c r="I107" i="6"/>
  <c r="K97" i="6"/>
  <c r="K104" i="6"/>
  <c r="K101" i="6"/>
  <c r="K106" i="6"/>
  <c r="J107" i="6"/>
  <c r="H107" i="6"/>
  <c r="K94" i="6"/>
  <c r="E107" i="6"/>
  <c r="B16" i="5"/>
  <c r="K107" i="6" l="1"/>
  <c r="E551" i="4" l="1"/>
  <c r="G550" i="4" s="1"/>
  <c r="E550" i="4"/>
  <c r="E538" i="4" l="1"/>
  <c r="G538" i="4" s="1"/>
  <c r="E539" i="4"/>
  <c r="E540" i="4"/>
  <c r="E536" i="4"/>
  <c r="E537" i="4"/>
  <c r="G537" i="4" s="1"/>
  <c r="E535" i="4"/>
  <c r="E533" i="4"/>
  <c r="G533" i="4" s="1"/>
  <c r="G535" i="4" l="1"/>
  <c r="G542" i="4"/>
  <c r="G541" i="4"/>
  <c r="E522" i="4"/>
  <c r="E520" i="4"/>
  <c r="A104" i="3" l="1"/>
  <c r="F89" i="3"/>
  <c r="E89" i="3"/>
  <c r="D89" i="3"/>
  <c r="C89" i="3"/>
  <c r="B89" i="3"/>
  <c r="G88" i="3"/>
  <c r="G87" i="3"/>
  <c r="B94" i="3" s="1"/>
  <c r="G86" i="3"/>
  <c r="N76" i="3"/>
  <c r="M76" i="3"/>
  <c r="L76" i="3"/>
  <c r="J76" i="3"/>
  <c r="I76" i="3"/>
  <c r="H76" i="3"/>
  <c r="F76" i="3"/>
  <c r="E76" i="3"/>
  <c r="C76" i="3"/>
  <c r="B76" i="3"/>
  <c r="I60" i="3"/>
  <c r="H60" i="3"/>
  <c r="G60" i="3"/>
  <c r="F60" i="3"/>
  <c r="E60" i="3"/>
  <c r="D60" i="3"/>
  <c r="C60" i="3"/>
  <c r="B60" i="3"/>
  <c r="J59" i="3"/>
  <c r="G23" i="3" s="1"/>
  <c r="J58" i="3"/>
  <c r="G22" i="3" s="1"/>
  <c r="J57" i="3"/>
  <c r="G21" i="3" s="1"/>
  <c r="J56" i="3"/>
  <c r="G20" i="3" s="1"/>
  <c r="J55" i="3"/>
  <c r="G19" i="3" s="1"/>
  <c r="J54" i="3"/>
  <c r="J53" i="3"/>
  <c r="J52" i="3"/>
  <c r="J51" i="3"/>
  <c r="F42" i="3"/>
  <c r="F23" i="3" s="1"/>
  <c r="F41" i="3"/>
  <c r="F22" i="3" s="1"/>
  <c r="F40" i="3"/>
  <c r="F21" i="3" s="1"/>
  <c r="F39" i="3"/>
  <c r="F20" i="3" s="1"/>
  <c r="F19" i="3"/>
  <c r="F37" i="3"/>
  <c r="F36" i="3"/>
  <c r="F35" i="3"/>
  <c r="F34" i="3"/>
  <c r="C24" i="3"/>
  <c r="H20" i="3" l="1"/>
  <c r="H22" i="3"/>
  <c r="H19" i="3"/>
  <c r="G94" i="3"/>
  <c r="F94" i="3"/>
  <c r="C94" i="3"/>
  <c r="D94" i="3"/>
  <c r="E94" i="3"/>
  <c r="C95" i="3"/>
  <c r="D95" i="3"/>
  <c r="E95" i="3"/>
  <c r="B95" i="3"/>
  <c r="G95" i="3" s="1"/>
  <c r="F95" i="3"/>
  <c r="C93" i="3"/>
  <c r="B93" i="3"/>
  <c r="F93" i="3"/>
  <c r="E93" i="3"/>
  <c r="D93" i="3"/>
  <c r="H21" i="3"/>
  <c r="F24" i="3"/>
  <c r="H23" i="3"/>
  <c r="G105" i="3"/>
  <c r="H105" i="3"/>
  <c r="G24" i="3"/>
  <c r="E24" i="3"/>
  <c r="G26" i="3" s="1"/>
  <c r="G89" i="3"/>
  <c r="J60" i="3"/>
  <c r="F43" i="3"/>
  <c r="G93" i="3" l="1"/>
  <c r="H24" i="3"/>
  <c r="H26" i="3"/>
  <c r="J591" i="2" l="1"/>
  <c r="I591" i="2"/>
  <c r="H591" i="2"/>
  <c r="G591" i="2"/>
  <c r="F591" i="2"/>
  <c r="J571" i="2"/>
  <c r="I571" i="2"/>
  <c r="H571" i="2"/>
  <c r="G571" i="2"/>
  <c r="F571" i="2"/>
  <c r="E571" i="2"/>
  <c r="G573" i="2" l="1"/>
  <c r="F573" i="2"/>
  <c r="G593" i="2"/>
  <c r="H23" i="4"/>
  <c r="G23" i="4"/>
  <c r="G25" i="4" s="1"/>
  <c r="F23" i="4"/>
  <c r="E23" i="4"/>
  <c r="B507" i="4"/>
  <c r="B504" i="4"/>
  <c r="I508" i="4"/>
  <c r="B41" i="5"/>
  <c r="E40" i="5"/>
  <c r="L139" i="6"/>
  <c r="N139" i="6" s="1"/>
  <c r="L140" i="6"/>
  <c r="N140" i="6" s="1"/>
  <c r="L141" i="6"/>
  <c r="N141" i="6" s="1"/>
  <c r="L142" i="6"/>
  <c r="N142" i="6" s="1"/>
  <c r="L143" i="6"/>
  <c r="N143" i="6" s="1"/>
  <c r="L144" i="6"/>
  <c r="N144" i="6" s="1"/>
  <c r="L145" i="6"/>
  <c r="N145" i="6" s="1"/>
  <c r="L146" i="6"/>
  <c r="N146" i="6" s="1"/>
  <c r="L147" i="6"/>
  <c r="N147" i="6" s="1"/>
  <c r="L148" i="6"/>
  <c r="N148" i="6" s="1"/>
  <c r="L149" i="6"/>
  <c r="N149" i="6" s="1"/>
  <c r="L150" i="6"/>
  <c r="N150" i="6" s="1"/>
  <c r="L151" i="6"/>
  <c r="N151" i="6" s="1"/>
  <c r="L152" i="6"/>
  <c r="N152" i="6" s="1"/>
  <c r="L153" i="6"/>
  <c r="N153" i="6" s="1"/>
  <c r="L154" i="6"/>
  <c r="N154" i="6" s="1"/>
  <c r="L155" i="6"/>
  <c r="N155" i="6" s="1"/>
  <c r="L156" i="6"/>
  <c r="N156" i="6" s="1"/>
  <c r="D158" i="6"/>
  <c r="E158" i="6"/>
  <c r="F158" i="6"/>
  <c r="G158" i="6"/>
  <c r="H158" i="6"/>
  <c r="I158" i="6"/>
  <c r="J158" i="6"/>
  <c r="K158" i="6"/>
  <c r="C158" i="6"/>
  <c r="L138" i="6"/>
  <c r="N138" i="6" s="1"/>
  <c r="F47" i="2" l="1"/>
  <c r="E77" i="2" s="1"/>
  <c r="E47" i="2"/>
  <c r="D77" i="2" s="1"/>
  <c r="D47" i="2"/>
  <c r="G46" i="2"/>
  <c r="G45" i="2"/>
  <c r="G44" i="2"/>
  <c r="G43" i="2"/>
  <c r="G42" i="2"/>
  <c r="G41" i="2"/>
  <c r="G40" i="2"/>
  <c r="G39" i="2"/>
  <c r="G38" i="2"/>
  <c r="G37" i="2"/>
  <c r="G36" i="2"/>
  <c r="G47" i="2" l="1"/>
  <c r="C77" i="2"/>
  <c r="I550" i="2"/>
  <c r="J550" i="2"/>
  <c r="H550" i="2"/>
  <c r="G550" i="2"/>
  <c r="F550" i="2"/>
  <c r="G552" i="2" l="1"/>
  <c r="D165" i="2" l="1"/>
  <c r="D128" i="6"/>
  <c r="E50" i="6"/>
  <c r="D8" i="6"/>
  <c r="F91" i="5"/>
  <c r="E49" i="5"/>
  <c r="F215" i="4"/>
  <c r="F792" i="2"/>
  <c r="E792" i="2"/>
  <c r="F807" i="2"/>
  <c r="B812" i="2" s="1"/>
  <c r="D807" i="2"/>
  <c r="C807" i="2"/>
  <c r="B807" i="2"/>
  <c r="E802" i="2"/>
  <c r="E807" i="2" s="1"/>
  <c r="G56" i="2"/>
  <c r="E57" i="2"/>
  <c r="D78" i="2" s="1"/>
  <c r="F57" i="2"/>
  <c r="E78" i="2" s="1"/>
  <c r="D57" i="2"/>
  <c r="C78" i="2" s="1"/>
  <c r="D679" i="2"/>
  <c r="C436" i="2"/>
  <c r="E436" i="2" s="1"/>
  <c r="E437" i="2"/>
  <c r="C438" i="2"/>
  <c r="E438" i="2" s="1"/>
  <c r="C439" i="2"/>
  <c r="E439" i="2" s="1"/>
  <c r="C440" i="2"/>
  <c r="E440" i="2" s="1"/>
  <c r="C441" i="2"/>
  <c r="E441" i="2" s="1"/>
  <c r="C442" i="2"/>
  <c r="E442" i="2" s="1"/>
  <c r="C435" i="2"/>
  <c r="E435" i="2" s="1"/>
  <c r="C409" i="2"/>
  <c r="E409" i="2" s="1"/>
  <c r="C410" i="2"/>
  <c r="E410" i="2" s="1"/>
  <c r="C411" i="2"/>
  <c r="E411" i="2" s="1"/>
  <c r="C412" i="2"/>
  <c r="E412" i="2" s="1"/>
  <c r="C413" i="2"/>
  <c r="E413" i="2" s="1"/>
  <c r="C414" i="2"/>
  <c r="E414" i="2" s="1"/>
  <c r="C415" i="2"/>
  <c r="E415" i="2" s="1"/>
  <c r="E408" i="2"/>
  <c r="E397" i="2"/>
  <c r="E369" i="2"/>
  <c r="E370" i="2"/>
  <c r="E368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4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00" i="2"/>
  <c r="G42" i="6"/>
  <c r="G77" i="6" s="1"/>
  <c r="F42" i="6"/>
  <c r="F77" i="6" s="1"/>
  <c r="D42" i="6"/>
  <c r="D77" i="6" s="1"/>
  <c r="J77" i="6" s="1"/>
  <c r="C42" i="6"/>
  <c r="C77" i="6" s="1"/>
  <c r="B151" i="5"/>
  <c r="L119" i="5"/>
  <c r="L120" i="5"/>
  <c r="L121" i="5"/>
  <c r="L122" i="5"/>
  <c r="L123" i="5"/>
  <c r="L124" i="5"/>
  <c r="L125" i="5"/>
  <c r="L126" i="5"/>
  <c r="L127" i="5"/>
  <c r="L128" i="5"/>
  <c r="L129" i="5"/>
  <c r="L118" i="5"/>
  <c r="K119" i="5"/>
  <c r="K120" i="5"/>
  <c r="K121" i="5"/>
  <c r="K122" i="5"/>
  <c r="K123" i="5"/>
  <c r="K124" i="5"/>
  <c r="K125" i="5"/>
  <c r="K126" i="5"/>
  <c r="K127" i="5"/>
  <c r="K128" i="5"/>
  <c r="K129" i="5"/>
  <c r="K118" i="5"/>
  <c r="D130" i="5"/>
  <c r="E130" i="5"/>
  <c r="F130" i="5"/>
  <c r="G130" i="5"/>
  <c r="H130" i="5"/>
  <c r="I130" i="5"/>
  <c r="C130" i="5"/>
  <c r="J119" i="5"/>
  <c r="J120" i="5"/>
  <c r="J121" i="5"/>
  <c r="J122" i="5"/>
  <c r="J123" i="5"/>
  <c r="J124" i="5"/>
  <c r="J125" i="5"/>
  <c r="J126" i="5"/>
  <c r="J127" i="5"/>
  <c r="J128" i="5"/>
  <c r="J129" i="5"/>
  <c r="J118" i="5"/>
  <c r="F105" i="5"/>
  <c r="F104" i="5"/>
  <c r="D106" i="5"/>
  <c r="E106" i="5"/>
  <c r="C106" i="5"/>
  <c r="F92" i="5"/>
  <c r="F93" i="5"/>
  <c r="F94" i="5"/>
  <c r="F435" i="4"/>
  <c r="G435" i="4"/>
  <c r="E435" i="4"/>
  <c r="G420" i="4"/>
  <c r="F420" i="4"/>
  <c r="E420" i="4"/>
  <c r="G409" i="4"/>
  <c r="G411" i="4" s="1"/>
  <c r="F409" i="4"/>
  <c r="E409" i="4"/>
  <c r="L287" i="4"/>
  <c r="L288" i="4"/>
  <c r="L289" i="4"/>
  <c r="L291" i="4"/>
  <c r="L292" i="4"/>
  <c r="L293" i="4"/>
  <c r="L294" i="4"/>
  <c r="L296" i="4"/>
  <c r="L297" i="4"/>
  <c r="L298" i="4"/>
  <c r="L299" i="4"/>
  <c r="L300" i="4"/>
  <c r="L301" i="4"/>
  <c r="L302" i="4"/>
  <c r="L304" i="4"/>
  <c r="L305" i="4"/>
  <c r="L306" i="4"/>
  <c r="L307" i="4"/>
  <c r="L309" i="4"/>
  <c r="L310" i="4"/>
  <c r="L311" i="4"/>
  <c r="L312" i="4"/>
  <c r="L313" i="4"/>
  <c r="L314" i="4"/>
  <c r="L315" i="4"/>
  <c r="M315" i="4" s="1"/>
  <c r="N315" i="4" s="1"/>
  <c r="L317" i="4"/>
  <c r="L318" i="4"/>
  <c r="L319" i="4"/>
  <c r="L320" i="4"/>
  <c r="L322" i="4"/>
  <c r="L323" i="4"/>
  <c r="L324" i="4"/>
  <c r="L325" i="4"/>
  <c r="L326" i="4"/>
  <c r="L328" i="4"/>
  <c r="L329" i="4"/>
  <c r="L330" i="4"/>
  <c r="L331" i="4"/>
  <c r="L332" i="4"/>
  <c r="L334" i="4"/>
  <c r="L335" i="4"/>
  <c r="L336" i="4"/>
  <c r="L337" i="4"/>
  <c r="L338" i="4"/>
  <c r="L339" i="4"/>
  <c r="L340" i="4"/>
  <c r="L341" i="4"/>
  <c r="L343" i="4"/>
  <c r="L344" i="4"/>
  <c r="L345" i="4"/>
  <c r="L346" i="4"/>
  <c r="L347" i="4"/>
  <c r="L348" i="4"/>
  <c r="L349" i="4"/>
  <c r="L350" i="4"/>
  <c r="L352" i="4"/>
  <c r="L353" i="4"/>
  <c r="L354" i="4"/>
  <c r="L355" i="4"/>
  <c r="L357" i="4"/>
  <c r="L358" i="4"/>
  <c r="L359" i="4"/>
  <c r="L360" i="4"/>
  <c r="L361" i="4"/>
  <c r="L362" i="4"/>
  <c r="L364" i="4"/>
  <c r="L365" i="4"/>
  <c r="L366" i="4"/>
  <c r="L286" i="4"/>
  <c r="K287" i="4"/>
  <c r="K288" i="4"/>
  <c r="K289" i="4"/>
  <c r="K291" i="4"/>
  <c r="K292" i="4"/>
  <c r="K293" i="4"/>
  <c r="K294" i="4"/>
  <c r="K296" i="4"/>
  <c r="K297" i="4"/>
  <c r="K298" i="4"/>
  <c r="K299" i="4"/>
  <c r="K300" i="4"/>
  <c r="K301" i="4"/>
  <c r="K302" i="4"/>
  <c r="K304" i="4"/>
  <c r="K305" i="4"/>
  <c r="K306" i="4"/>
  <c r="K307" i="4"/>
  <c r="K309" i="4"/>
  <c r="K310" i="4"/>
  <c r="K311" i="4"/>
  <c r="K312" i="4"/>
  <c r="K313" i="4"/>
  <c r="K314" i="4"/>
  <c r="K315" i="4"/>
  <c r="K317" i="4"/>
  <c r="K318" i="4"/>
  <c r="K319" i="4"/>
  <c r="K320" i="4"/>
  <c r="K322" i="4"/>
  <c r="K323" i="4"/>
  <c r="K324" i="4"/>
  <c r="K325" i="4"/>
  <c r="K326" i="4"/>
  <c r="K328" i="4"/>
  <c r="K329" i="4"/>
  <c r="K330" i="4"/>
  <c r="K331" i="4"/>
  <c r="K332" i="4"/>
  <c r="K334" i="4"/>
  <c r="K335" i="4"/>
  <c r="K336" i="4"/>
  <c r="M336" i="4" s="1"/>
  <c r="N336" i="4" s="1"/>
  <c r="K337" i="4"/>
  <c r="K338" i="4"/>
  <c r="K339" i="4"/>
  <c r="K340" i="4"/>
  <c r="K341" i="4"/>
  <c r="K343" i="4"/>
  <c r="K344" i="4"/>
  <c r="K345" i="4"/>
  <c r="K346" i="4"/>
  <c r="K347" i="4"/>
  <c r="K348" i="4"/>
  <c r="K349" i="4"/>
  <c r="K350" i="4"/>
  <c r="K352" i="4"/>
  <c r="K353" i="4"/>
  <c r="K354" i="4"/>
  <c r="M354" i="4" s="1"/>
  <c r="N354" i="4" s="1"/>
  <c r="K355" i="4"/>
  <c r="K357" i="4"/>
  <c r="K358" i="4"/>
  <c r="K359" i="4"/>
  <c r="M359" i="4" s="1"/>
  <c r="N359" i="4" s="1"/>
  <c r="K360" i="4"/>
  <c r="K361" i="4"/>
  <c r="K362" i="4"/>
  <c r="K364" i="4"/>
  <c r="K365" i="4"/>
  <c r="K366" i="4"/>
  <c r="K286" i="4"/>
  <c r="D367" i="4"/>
  <c r="E367" i="4"/>
  <c r="F367" i="4"/>
  <c r="G367" i="4"/>
  <c r="H367" i="4"/>
  <c r="I367" i="4"/>
  <c r="D363" i="4"/>
  <c r="E363" i="4"/>
  <c r="F363" i="4"/>
  <c r="G363" i="4"/>
  <c r="H363" i="4"/>
  <c r="I363" i="4"/>
  <c r="D356" i="4"/>
  <c r="E356" i="4"/>
  <c r="F356" i="4"/>
  <c r="G356" i="4"/>
  <c r="H356" i="4"/>
  <c r="I356" i="4"/>
  <c r="I351" i="4"/>
  <c r="D342" i="4"/>
  <c r="E342" i="4"/>
  <c r="F342" i="4"/>
  <c r="G342" i="4"/>
  <c r="H342" i="4"/>
  <c r="I342" i="4"/>
  <c r="D333" i="4"/>
  <c r="E333" i="4"/>
  <c r="F333" i="4"/>
  <c r="G333" i="4"/>
  <c r="H333" i="4"/>
  <c r="I333" i="4"/>
  <c r="D327" i="4"/>
  <c r="E327" i="4"/>
  <c r="F327" i="4"/>
  <c r="G327" i="4"/>
  <c r="H327" i="4"/>
  <c r="I327" i="4"/>
  <c r="D321" i="4"/>
  <c r="E321" i="4"/>
  <c r="F321" i="4"/>
  <c r="G321" i="4"/>
  <c r="H321" i="4"/>
  <c r="I321" i="4"/>
  <c r="D316" i="4"/>
  <c r="E316" i="4"/>
  <c r="F316" i="4"/>
  <c r="G316" i="4"/>
  <c r="H316" i="4"/>
  <c r="I316" i="4"/>
  <c r="D308" i="4"/>
  <c r="E308" i="4"/>
  <c r="F308" i="4"/>
  <c r="G308" i="4"/>
  <c r="H308" i="4"/>
  <c r="I308" i="4"/>
  <c r="D303" i="4"/>
  <c r="E303" i="4"/>
  <c r="F303" i="4"/>
  <c r="G303" i="4"/>
  <c r="H303" i="4"/>
  <c r="I303" i="4"/>
  <c r="D295" i="4"/>
  <c r="E295" i="4"/>
  <c r="F295" i="4"/>
  <c r="G295" i="4"/>
  <c r="H295" i="4"/>
  <c r="I295" i="4"/>
  <c r="C367" i="4"/>
  <c r="C363" i="4"/>
  <c r="C356" i="4"/>
  <c r="C342" i="4"/>
  <c r="C333" i="4"/>
  <c r="C327" i="4"/>
  <c r="C321" i="4"/>
  <c r="C316" i="4"/>
  <c r="C308" i="4"/>
  <c r="C303" i="4"/>
  <c r="C295" i="4"/>
  <c r="J287" i="4"/>
  <c r="J288" i="4"/>
  <c r="J289" i="4"/>
  <c r="J291" i="4"/>
  <c r="J292" i="4"/>
  <c r="J293" i="4"/>
  <c r="J294" i="4"/>
  <c r="J296" i="4"/>
  <c r="J297" i="4"/>
  <c r="J298" i="4"/>
  <c r="J299" i="4"/>
  <c r="J300" i="4"/>
  <c r="J301" i="4"/>
  <c r="J302" i="4"/>
  <c r="J304" i="4"/>
  <c r="J305" i="4"/>
  <c r="J306" i="4"/>
  <c r="J307" i="4"/>
  <c r="J309" i="4"/>
  <c r="J310" i="4"/>
  <c r="J311" i="4"/>
  <c r="J312" i="4"/>
  <c r="J313" i="4"/>
  <c r="J314" i="4"/>
  <c r="J315" i="4"/>
  <c r="J317" i="4"/>
  <c r="J318" i="4"/>
  <c r="J319" i="4"/>
  <c r="J320" i="4"/>
  <c r="J322" i="4"/>
  <c r="J323" i="4"/>
  <c r="J324" i="4"/>
  <c r="J325" i="4"/>
  <c r="J326" i="4"/>
  <c r="J328" i="4"/>
  <c r="J329" i="4"/>
  <c r="J330" i="4"/>
  <c r="J331" i="4"/>
  <c r="J332" i="4"/>
  <c r="J334" i="4"/>
  <c r="J335" i="4"/>
  <c r="J336" i="4"/>
  <c r="J337" i="4"/>
  <c r="J338" i="4"/>
  <c r="J339" i="4"/>
  <c r="J340" i="4"/>
  <c r="J341" i="4"/>
  <c r="J343" i="4"/>
  <c r="J344" i="4"/>
  <c r="J345" i="4"/>
  <c r="J346" i="4"/>
  <c r="J347" i="4"/>
  <c r="J348" i="4"/>
  <c r="J349" i="4"/>
  <c r="J350" i="4"/>
  <c r="J352" i="4"/>
  <c r="J353" i="4"/>
  <c r="J354" i="4"/>
  <c r="J355" i="4"/>
  <c r="J357" i="4"/>
  <c r="J358" i="4"/>
  <c r="J359" i="4"/>
  <c r="J360" i="4"/>
  <c r="J361" i="4"/>
  <c r="J362" i="4"/>
  <c r="J364" i="4"/>
  <c r="J365" i="4"/>
  <c r="J366" i="4"/>
  <c r="J286" i="4"/>
  <c r="D290" i="4"/>
  <c r="E290" i="4"/>
  <c r="F290" i="4"/>
  <c r="G290" i="4"/>
  <c r="H290" i="4"/>
  <c r="I290" i="4"/>
  <c r="C290" i="4"/>
  <c r="G203" i="4"/>
  <c r="G205" i="4" s="1"/>
  <c r="F203" i="4"/>
  <c r="E203" i="4"/>
  <c r="G187" i="4"/>
  <c r="G189" i="4" s="1"/>
  <c r="F187" i="4"/>
  <c r="F189" i="4" s="1"/>
  <c r="E187" i="4"/>
  <c r="G176" i="4"/>
  <c r="G178" i="4" s="1"/>
  <c r="F176" i="4"/>
  <c r="E176" i="4"/>
  <c r="G85" i="4"/>
  <c r="F85" i="4"/>
  <c r="F87" i="4" s="1"/>
  <c r="E85" i="4"/>
  <c r="E87" i="4" s="1"/>
  <c r="I778" i="2"/>
  <c r="H778" i="2"/>
  <c r="G778" i="2"/>
  <c r="F778" i="2"/>
  <c r="E778" i="2"/>
  <c r="D778" i="2"/>
  <c r="C778" i="2"/>
  <c r="L777" i="2"/>
  <c r="K777" i="2"/>
  <c r="J777" i="2"/>
  <c r="L776" i="2"/>
  <c r="K776" i="2"/>
  <c r="J776" i="2"/>
  <c r="L775" i="2"/>
  <c r="K775" i="2"/>
  <c r="J775" i="2"/>
  <c r="L774" i="2"/>
  <c r="K774" i="2"/>
  <c r="J774" i="2"/>
  <c r="L773" i="2"/>
  <c r="K773" i="2"/>
  <c r="J773" i="2"/>
  <c r="L772" i="2"/>
  <c r="K772" i="2"/>
  <c r="J772" i="2"/>
  <c r="L771" i="2"/>
  <c r="K771" i="2"/>
  <c r="J771" i="2"/>
  <c r="L770" i="2"/>
  <c r="K770" i="2"/>
  <c r="J770" i="2"/>
  <c r="L754" i="2"/>
  <c r="K754" i="2"/>
  <c r="J754" i="2"/>
  <c r="L753" i="2"/>
  <c r="K753" i="2"/>
  <c r="J753" i="2"/>
  <c r="L752" i="2"/>
  <c r="K752" i="2"/>
  <c r="J752" i="2"/>
  <c r="L751" i="2"/>
  <c r="K751" i="2"/>
  <c r="J751" i="2"/>
  <c r="L750" i="2"/>
  <c r="K750" i="2"/>
  <c r="J750" i="2"/>
  <c r="L749" i="2"/>
  <c r="K749" i="2"/>
  <c r="J749" i="2"/>
  <c r="L748" i="2"/>
  <c r="K748" i="2"/>
  <c r="J748" i="2"/>
  <c r="L747" i="2"/>
  <c r="K747" i="2"/>
  <c r="J747" i="2"/>
  <c r="I755" i="2"/>
  <c r="H755" i="2"/>
  <c r="G755" i="2"/>
  <c r="F755" i="2"/>
  <c r="E755" i="2"/>
  <c r="D755" i="2"/>
  <c r="C755" i="2"/>
  <c r="C732" i="2"/>
  <c r="D732" i="2"/>
  <c r="E732" i="2"/>
  <c r="F732" i="2"/>
  <c r="G732" i="2"/>
  <c r="H732" i="2"/>
  <c r="I732" i="2"/>
  <c r="I199" i="2"/>
  <c r="H199" i="2"/>
  <c r="G199" i="2"/>
  <c r="F199" i="2"/>
  <c r="E199" i="2"/>
  <c r="D199" i="2"/>
  <c r="I179" i="2"/>
  <c r="H179" i="2"/>
  <c r="G179" i="2"/>
  <c r="F179" i="2"/>
  <c r="E179" i="2"/>
  <c r="D179" i="2"/>
  <c r="I165" i="2"/>
  <c r="H165" i="2"/>
  <c r="G165" i="2"/>
  <c r="F165" i="2"/>
  <c r="E165" i="2"/>
  <c r="I133" i="2"/>
  <c r="H133" i="2"/>
  <c r="G133" i="2"/>
  <c r="F133" i="2"/>
  <c r="E133" i="2"/>
  <c r="D133" i="2"/>
  <c r="I114" i="2"/>
  <c r="H114" i="2"/>
  <c r="H117" i="2" s="1"/>
  <c r="G114" i="2"/>
  <c r="F114" i="2"/>
  <c r="F117" i="2" s="1"/>
  <c r="E114" i="2"/>
  <c r="D114" i="2"/>
  <c r="I99" i="2"/>
  <c r="H99" i="2"/>
  <c r="G99" i="2"/>
  <c r="F99" i="2"/>
  <c r="E99" i="2"/>
  <c r="D99" i="2"/>
  <c r="D95" i="5"/>
  <c r="E95" i="5"/>
  <c r="C95" i="5"/>
  <c r="F76" i="5"/>
  <c r="F77" i="5"/>
  <c r="F78" i="5"/>
  <c r="F79" i="5"/>
  <c r="F80" i="5"/>
  <c r="F81" i="5"/>
  <c r="F75" i="5"/>
  <c r="D82" i="5"/>
  <c r="E82" i="5"/>
  <c r="C82" i="5"/>
  <c r="F62" i="5"/>
  <c r="F63" i="5"/>
  <c r="F64" i="5"/>
  <c r="F65" i="5"/>
  <c r="F66" i="5"/>
  <c r="F67" i="5"/>
  <c r="F61" i="5"/>
  <c r="D68" i="5"/>
  <c r="E68" i="5"/>
  <c r="C68" i="5"/>
  <c r="B160" i="5"/>
  <c r="B142" i="5"/>
  <c r="F128" i="6"/>
  <c r="F119" i="6"/>
  <c r="D119" i="6"/>
  <c r="B119" i="6"/>
  <c r="K62" i="6"/>
  <c r="K63" i="6"/>
  <c r="K64" i="6"/>
  <c r="K65" i="6"/>
  <c r="K66" i="6"/>
  <c r="K67" i="6"/>
  <c r="K68" i="6"/>
  <c r="J61" i="6"/>
  <c r="I61" i="6"/>
  <c r="H62" i="6"/>
  <c r="H63" i="6"/>
  <c r="H64" i="6"/>
  <c r="H65" i="6"/>
  <c r="H66" i="6"/>
  <c r="H67" i="6"/>
  <c r="H68" i="6"/>
  <c r="H61" i="6"/>
  <c r="E65" i="6"/>
  <c r="E66" i="6"/>
  <c r="E67" i="6"/>
  <c r="E68" i="6"/>
  <c r="G69" i="6"/>
  <c r="G79" i="6" s="1"/>
  <c r="F69" i="6"/>
  <c r="D69" i="6"/>
  <c r="D79" i="6" s="1"/>
  <c r="C69" i="6"/>
  <c r="G53" i="6"/>
  <c r="G78" i="6" s="1"/>
  <c r="F53" i="6"/>
  <c r="F78" i="6" s="1"/>
  <c r="J51" i="6"/>
  <c r="J52" i="6"/>
  <c r="J50" i="6"/>
  <c r="I52" i="6"/>
  <c r="I51" i="6"/>
  <c r="K51" i="6" s="1"/>
  <c r="I50" i="6"/>
  <c r="H52" i="6"/>
  <c r="H51" i="6"/>
  <c r="H50" i="6"/>
  <c r="D53" i="6"/>
  <c r="D78" i="6" s="1"/>
  <c r="C53" i="6"/>
  <c r="C78" i="6" s="1"/>
  <c r="E52" i="6"/>
  <c r="E51" i="6"/>
  <c r="E71" i="2"/>
  <c r="D79" i="2" s="1"/>
  <c r="F71" i="2"/>
  <c r="E79" i="2" s="1"/>
  <c r="D71" i="2"/>
  <c r="G65" i="2"/>
  <c r="G66" i="2"/>
  <c r="G67" i="2"/>
  <c r="G68" i="2"/>
  <c r="G69" i="2"/>
  <c r="G70" i="2"/>
  <c r="G63" i="2"/>
  <c r="G64" i="2"/>
  <c r="G54" i="2"/>
  <c r="G55" i="2"/>
  <c r="J30" i="6"/>
  <c r="J31" i="6"/>
  <c r="J32" i="6"/>
  <c r="J33" i="6"/>
  <c r="J34" i="6"/>
  <c r="J35" i="6"/>
  <c r="J36" i="6"/>
  <c r="J37" i="6"/>
  <c r="J38" i="6"/>
  <c r="J39" i="6"/>
  <c r="J40" i="6"/>
  <c r="J41" i="6"/>
  <c r="J29" i="6"/>
  <c r="I30" i="6"/>
  <c r="I31" i="6"/>
  <c r="I32" i="6"/>
  <c r="I33" i="6"/>
  <c r="I34" i="6"/>
  <c r="I35" i="6"/>
  <c r="I36" i="6"/>
  <c r="I37" i="6"/>
  <c r="I38" i="6"/>
  <c r="I39" i="6"/>
  <c r="I40" i="6"/>
  <c r="I41" i="6"/>
  <c r="I29" i="6"/>
  <c r="H30" i="6"/>
  <c r="H31" i="6"/>
  <c r="H32" i="6"/>
  <c r="H33" i="6"/>
  <c r="H34" i="6"/>
  <c r="H35" i="6"/>
  <c r="H36" i="6"/>
  <c r="H37" i="6"/>
  <c r="H38" i="6"/>
  <c r="H39" i="6"/>
  <c r="H40" i="6"/>
  <c r="H41" i="6"/>
  <c r="H29" i="6"/>
  <c r="E30" i="6"/>
  <c r="E31" i="6"/>
  <c r="E32" i="6"/>
  <c r="E33" i="6"/>
  <c r="E34" i="6"/>
  <c r="E35" i="6"/>
  <c r="E36" i="6"/>
  <c r="E37" i="6"/>
  <c r="E38" i="6"/>
  <c r="E39" i="6"/>
  <c r="E40" i="6"/>
  <c r="E41" i="6"/>
  <c r="E29" i="6"/>
  <c r="F23" i="2"/>
  <c r="D524" i="4"/>
  <c r="C524" i="4"/>
  <c r="B524" i="4"/>
  <c r="A524" i="4"/>
  <c r="G508" i="4"/>
  <c r="E508" i="4"/>
  <c r="C508" i="4"/>
  <c r="F496" i="4"/>
  <c r="F497" i="4" s="1"/>
  <c r="F491" i="4"/>
  <c r="A472" i="4"/>
  <c r="F458" i="4"/>
  <c r="F453" i="4"/>
  <c r="F459" i="4" s="1"/>
  <c r="C34" i="5" s="1"/>
  <c r="E279" i="4"/>
  <c r="D279" i="4"/>
  <c r="D254" i="4"/>
  <c r="D247" i="4"/>
  <c r="D235" i="4"/>
  <c r="F229" i="4"/>
  <c r="F222" i="4"/>
  <c r="F153" i="4"/>
  <c r="G153" i="4"/>
  <c r="G155" i="4" s="1"/>
  <c r="E153" i="4"/>
  <c r="F155" i="4" s="1"/>
  <c r="F137" i="4"/>
  <c r="G137" i="4"/>
  <c r="G139" i="4" s="1"/>
  <c r="E137" i="4"/>
  <c r="G126" i="4"/>
  <c r="G128" i="4" s="1"/>
  <c r="F126" i="4"/>
  <c r="E126" i="4"/>
  <c r="F102" i="4"/>
  <c r="G102" i="4"/>
  <c r="H102" i="4"/>
  <c r="I102" i="4"/>
  <c r="E102" i="4"/>
  <c r="H68" i="4"/>
  <c r="I68" i="4"/>
  <c r="G68" i="4"/>
  <c r="F68" i="4"/>
  <c r="E68" i="4"/>
  <c r="F56" i="4"/>
  <c r="F58" i="4" s="1"/>
  <c r="G56" i="4"/>
  <c r="E56" i="4"/>
  <c r="E58" i="4" s="1"/>
  <c r="G45" i="4"/>
  <c r="H45" i="4"/>
  <c r="I45" i="4"/>
  <c r="F45" i="4"/>
  <c r="E45" i="4"/>
  <c r="E25" i="4"/>
  <c r="L634" i="2"/>
  <c r="L635" i="2"/>
  <c r="L636" i="2"/>
  <c r="L637" i="2"/>
  <c r="L638" i="2"/>
  <c r="L639" i="2"/>
  <c r="L640" i="2"/>
  <c r="L641" i="2"/>
  <c r="L731" i="2"/>
  <c r="K731" i="2"/>
  <c r="J731" i="2"/>
  <c r="L730" i="2"/>
  <c r="K730" i="2"/>
  <c r="J730" i="2"/>
  <c r="L729" i="2"/>
  <c r="K729" i="2"/>
  <c r="J729" i="2"/>
  <c r="L728" i="2"/>
  <c r="K728" i="2"/>
  <c r="J728" i="2"/>
  <c r="L727" i="2"/>
  <c r="K727" i="2"/>
  <c r="J727" i="2"/>
  <c r="L726" i="2"/>
  <c r="K726" i="2"/>
  <c r="J726" i="2"/>
  <c r="L725" i="2"/>
  <c r="K725" i="2"/>
  <c r="J725" i="2"/>
  <c r="L724" i="2"/>
  <c r="K724" i="2"/>
  <c r="J724" i="2"/>
  <c r="L665" i="2"/>
  <c r="K665" i="2"/>
  <c r="J665" i="2"/>
  <c r="L664" i="2"/>
  <c r="K664" i="2"/>
  <c r="J664" i="2"/>
  <c r="L663" i="2"/>
  <c r="K663" i="2"/>
  <c r="J663" i="2"/>
  <c r="L662" i="2"/>
  <c r="K662" i="2"/>
  <c r="J662" i="2"/>
  <c r="L661" i="2"/>
  <c r="K661" i="2"/>
  <c r="J661" i="2"/>
  <c r="L660" i="2"/>
  <c r="K660" i="2"/>
  <c r="J660" i="2"/>
  <c r="L659" i="2"/>
  <c r="K659" i="2"/>
  <c r="J659" i="2"/>
  <c r="L658" i="2"/>
  <c r="K658" i="2"/>
  <c r="J658" i="2"/>
  <c r="L657" i="2"/>
  <c r="K657" i="2"/>
  <c r="J657" i="2"/>
  <c r="I666" i="2"/>
  <c r="H666" i="2"/>
  <c r="G666" i="2"/>
  <c r="F666" i="2"/>
  <c r="E666" i="2"/>
  <c r="D666" i="2"/>
  <c r="C666" i="2"/>
  <c r="I642" i="2"/>
  <c r="H642" i="2"/>
  <c r="G642" i="2"/>
  <c r="F642" i="2"/>
  <c r="E642" i="2"/>
  <c r="D642" i="2"/>
  <c r="C642" i="2"/>
  <c r="K641" i="2"/>
  <c r="J641" i="2"/>
  <c r="K640" i="2"/>
  <c r="J640" i="2"/>
  <c r="K639" i="2"/>
  <c r="J639" i="2"/>
  <c r="K638" i="2"/>
  <c r="J638" i="2"/>
  <c r="K637" i="2"/>
  <c r="J637" i="2"/>
  <c r="K636" i="2"/>
  <c r="J636" i="2"/>
  <c r="K635" i="2"/>
  <c r="J635" i="2"/>
  <c r="K634" i="2"/>
  <c r="J634" i="2"/>
  <c r="L633" i="2"/>
  <c r="K633" i="2"/>
  <c r="J633" i="2"/>
  <c r="D431" i="2"/>
  <c r="F431" i="2" s="1"/>
  <c r="D443" i="2"/>
  <c r="F443" i="2" s="1"/>
  <c r="F442" i="2"/>
  <c r="F441" i="2"/>
  <c r="F440" i="2"/>
  <c r="F439" i="2"/>
  <c r="F438" i="2"/>
  <c r="F437" i="2"/>
  <c r="F436" i="2"/>
  <c r="F435" i="2"/>
  <c r="C431" i="2"/>
  <c r="E431" i="2" s="1"/>
  <c r="F430" i="2"/>
  <c r="E430" i="2"/>
  <c r="F429" i="2"/>
  <c r="E429" i="2"/>
  <c r="F428" i="2"/>
  <c r="E428" i="2"/>
  <c r="F427" i="2"/>
  <c r="E427" i="2"/>
  <c r="F426" i="2"/>
  <c r="E426" i="2"/>
  <c r="F425" i="2"/>
  <c r="E425" i="2"/>
  <c r="F424" i="2"/>
  <c r="E424" i="2"/>
  <c r="F423" i="2"/>
  <c r="E423" i="2"/>
  <c r="D416" i="2"/>
  <c r="F416" i="2" s="1"/>
  <c r="F415" i="2"/>
  <c r="F414" i="2"/>
  <c r="F413" i="2"/>
  <c r="F412" i="2"/>
  <c r="F411" i="2"/>
  <c r="F410" i="2"/>
  <c r="F409" i="2"/>
  <c r="F408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F396" i="2"/>
  <c r="E396" i="2"/>
  <c r="D404" i="2"/>
  <c r="C404" i="2"/>
  <c r="E404" i="2" s="1"/>
  <c r="D389" i="2"/>
  <c r="F389" i="2" s="1"/>
  <c r="C389" i="2"/>
  <c r="E389" i="2" s="1"/>
  <c r="F388" i="2"/>
  <c r="E388" i="2"/>
  <c r="F387" i="2"/>
  <c r="E387" i="2"/>
  <c r="F386" i="2"/>
  <c r="E386" i="2"/>
  <c r="D382" i="2"/>
  <c r="F382" i="2" s="1"/>
  <c r="C382" i="2"/>
  <c r="E382" i="2" s="1"/>
  <c r="F381" i="2"/>
  <c r="E381" i="2"/>
  <c r="F380" i="2"/>
  <c r="E380" i="2"/>
  <c r="F379" i="2"/>
  <c r="E379" i="2"/>
  <c r="F370" i="2"/>
  <c r="F369" i="2"/>
  <c r="F368" i="2"/>
  <c r="D371" i="2"/>
  <c r="F371" i="2" s="1"/>
  <c r="D364" i="2"/>
  <c r="F364" i="2" s="1"/>
  <c r="C364" i="2"/>
  <c r="E364" i="2" s="1"/>
  <c r="E362" i="2"/>
  <c r="F362" i="2"/>
  <c r="E363" i="2"/>
  <c r="F363" i="2"/>
  <c r="F361" i="2"/>
  <c r="E361" i="2"/>
  <c r="F353" i="2"/>
  <c r="D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G324" i="2"/>
  <c r="G325" i="2"/>
  <c r="G326" i="2"/>
  <c r="G327" i="2"/>
  <c r="G328" i="2"/>
  <c r="G329" i="2"/>
  <c r="G330" i="2"/>
  <c r="G331" i="2"/>
  <c r="G332" i="2"/>
  <c r="I332" i="2" s="1"/>
  <c r="G333" i="2"/>
  <c r="G334" i="2"/>
  <c r="G335" i="2"/>
  <c r="E336" i="2"/>
  <c r="F336" i="2"/>
  <c r="D336" i="2"/>
  <c r="C336" i="2"/>
  <c r="H323" i="2"/>
  <c r="G323" i="2"/>
  <c r="F313" i="2"/>
  <c r="H313" i="2" s="1"/>
  <c r="H301" i="2"/>
  <c r="H302" i="2"/>
  <c r="H303" i="2"/>
  <c r="H304" i="2"/>
  <c r="H305" i="2"/>
  <c r="H306" i="2"/>
  <c r="H307" i="2"/>
  <c r="H308" i="2"/>
  <c r="H309" i="2"/>
  <c r="H310" i="2"/>
  <c r="H311" i="2"/>
  <c r="H312" i="2"/>
  <c r="H300" i="2"/>
  <c r="F296" i="2"/>
  <c r="E296" i="2"/>
  <c r="D296" i="2"/>
  <c r="E550" i="2" s="1"/>
  <c r="C296" i="2"/>
  <c r="H293" i="2"/>
  <c r="H294" i="2"/>
  <c r="H295" i="2"/>
  <c r="G293" i="2"/>
  <c r="G294" i="2"/>
  <c r="G295" i="2"/>
  <c r="L610" i="2"/>
  <c r="L611" i="2"/>
  <c r="L612" i="2"/>
  <c r="L613" i="2"/>
  <c r="L614" i="2"/>
  <c r="L615" i="2"/>
  <c r="L616" i="2"/>
  <c r="L617" i="2"/>
  <c r="K610" i="2"/>
  <c r="K611" i="2"/>
  <c r="K612" i="2"/>
  <c r="K613" i="2"/>
  <c r="K614" i="2"/>
  <c r="K615" i="2"/>
  <c r="K616" i="2"/>
  <c r="K617" i="2"/>
  <c r="K609" i="2"/>
  <c r="D618" i="2"/>
  <c r="E618" i="2"/>
  <c r="F618" i="2"/>
  <c r="G618" i="2"/>
  <c r="H618" i="2"/>
  <c r="I618" i="2"/>
  <c r="C618" i="2"/>
  <c r="J610" i="2"/>
  <c r="J611" i="2"/>
  <c r="J612" i="2"/>
  <c r="J613" i="2"/>
  <c r="J614" i="2"/>
  <c r="J615" i="2"/>
  <c r="J616" i="2"/>
  <c r="J617" i="2"/>
  <c r="J609" i="2"/>
  <c r="G262" i="2"/>
  <c r="F262" i="2"/>
  <c r="E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G242" i="2"/>
  <c r="F242" i="2"/>
  <c r="E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F222" i="2"/>
  <c r="G222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09" i="2"/>
  <c r="E222" i="2"/>
  <c r="M325" i="4"/>
  <c r="N325" i="4" s="1"/>
  <c r="M292" i="4"/>
  <c r="N292" i="4" s="1"/>
  <c r="M322" i="4"/>
  <c r="N322" i="4" s="1"/>
  <c r="L130" i="5"/>
  <c r="L618" i="2" l="1"/>
  <c r="F128" i="4"/>
  <c r="D168" i="2"/>
  <c r="F178" i="4"/>
  <c r="L290" i="4"/>
  <c r="K290" i="4"/>
  <c r="K333" i="4"/>
  <c r="M358" i="4"/>
  <c r="N358" i="4" s="1"/>
  <c r="M339" i="4"/>
  <c r="N339" i="4" s="1"/>
  <c r="M330" i="4"/>
  <c r="N330" i="4" s="1"/>
  <c r="M320" i="4"/>
  <c r="N320" i="4" s="1"/>
  <c r="M313" i="4"/>
  <c r="N313" i="4" s="1"/>
  <c r="M306" i="4"/>
  <c r="N306" i="4" s="1"/>
  <c r="M304" i="4"/>
  <c r="N304" i="4" s="1"/>
  <c r="M301" i="4"/>
  <c r="N301" i="4" s="1"/>
  <c r="M299" i="4"/>
  <c r="N299" i="4" s="1"/>
  <c r="M297" i="4"/>
  <c r="N297" i="4" s="1"/>
  <c r="M289" i="4"/>
  <c r="N289" i="4" s="1"/>
  <c r="M287" i="4"/>
  <c r="N287" i="4" s="1"/>
  <c r="M361" i="4"/>
  <c r="N361" i="4" s="1"/>
  <c r="M300" i="4"/>
  <c r="N300" i="4" s="1"/>
  <c r="G437" i="4"/>
  <c r="G411" i="2"/>
  <c r="J42" i="6"/>
  <c r="K50" i="6"/>
  <c r="D102" i="2"/>
  <c r="A467" i="4"/>
  <c r="H468" i="4" s="1"/>
  <c r="D35" i="5"/>
  <c r="C40" i="5"/>
  <c r="D41" i="5" s="1"/>
  <c r="F437" i="4"/>
  <c r="F422" i="4"/>
  <c r="J367" i="4"/>
  <c r="M364" i="4"/>
  <c r="N364" i="4" s="1"/>
  <c r="L363" i="4"/>
  <c r="L356" i="4"/>
  <c r="C368" i="4"/>
  <c r="M326" i="4"/>
  <c r="N326" i="4" s="1"/>
  <c r="M317" i="4"/>
  <c r="N317" i="4" s="1"/>
  <c r="M312" i="4"/>
  <c r="N312" i="4" s="1"/>
  <c r="M307" i="4"/>
  <c r="N307" i="4" s="1"/>
  <c r="M291" i="4"/>
  <c r="N291" i="4" s="1"/>
  <c r="M288" i="4"/>
  <c r="N288" i="4" s="1"/>
  <c r="H47" i="4"/>
  <c r="M659" i="2"/>
  <c r="N659" i="2" s="1"/>
  <c r="I69" i="6"/>
  <c r="I329" i="2"/>
  <c r="I325" i="2"/>
  <c r="D117" i="2"/>
  <c r="J117" i="2" s="1"/>
  <c r="C143" i="2" s="1"/>
  <c r="H78" i="6"/>
  <c r="G83" i="6" s="1"/>
  <c r="M128" i="5"/>
  <c r="N128" i="5" s="1"/>
  <c r="M119" i="5"/>
  <c r="N119" i="5" s="1"/>
  <c r="K130" i="5"/>
  <c r="M130" i="5" s="1"/>
  <c r="N130" i="5" s="1"/>
  <c r="M127" i="5"/>
  <c r="N127" i="5" s="1"/>
  <c r="M123" i="5"/>
  <c r="N123" i="5" s="1"/>
  <c r="M120" i="5"/>
  <c r="N120" i="5" s="1"/>
  <c r="F106" i="5"/>
  <c r="G105" i="5" s="1"/>
  <c r="M126" i="5"/>
  <c r="N126" i="5" s="1"/>
  <c r="M122" i="5"/>
  <c r="N122" i="5" s="1"/>
  <c r="M129" i="5"/>
  <c r="N129" i="5" s="1"/>
  <c r="M125" i="5"/>
  <c r="N125" i="5" s="1"/>
  <c r="M121" i="5"/>
  <c r="N121" i="5" s="1"/>
  <c r="F552" i="2"/>
  <c r="F404" i="2"/>
  <c r="G404" i="2" s="1"/>
  <c r="E591" i="2"/>
  <c r="F593" i="2" s="1"/>
  <c r="C23" i="2"/>
  <c r="C79" i="2"/>
  <c r="C80" i="2" s="1"/>
  <c r="G71" i="2"/>
  <c r="H102" i="2"/>
  <c r="F102" i="2"/>
  <c r="K41" i="6"/>
  <c r="K31" i="6"/>
  <c r="K33" i="6"/>
  <c r="K29" i="6"/>
  <c r="J78" i="6"/>
  <c r="J79" i="6"/>
  <c r="K35" i="6"/>
  <c r="K52" i="6"/>
  <c r="K39" i="6"/>
  <c r="H53" i="6"/>
  <c r="K61" i="6"/>
  <c r="G80" i="6"/>
  <c r="J69" i="6"/>
  <c r="E53" i="6"/>
  <c r="E78" i="6" s="1"/>
  <c r="D83" i="6" s="1"/>
  <c r="D80" i="6"/>
  <c r="I42" i="6"/>
  <c r="H77" i="6"/>
  <c r="G82" i="6" s="1"/>
  <c r="F82" i="5"/>
  <c r="F68" i="5"/>
  <c r="K342" i="4"/>
  <c r="K367" i="4"/>
  <c r="L295" i="4"/>
  <c r="K308" i="4"/>
  <c r="G422" i="4"/>
  <c r="G368" i="4"/>
  <c r="I104" i="4"/>
  <c r="J290" i="4"/>
  <c r="M350" i="4"/>
  <c r="N350" i="4" s="1"/>
  <c r="M341" i="4"/>
  <c r="N341" i="4" s="1"/>
  <c r="J356" i="4"/>
  <c r="M357" i="4"/>
  <c r="N357" i="4" s="1"/>
  <c r="M352" i="4"/>
  <c r="N352" i="4" s="1"/>
  <c r="J363" i="4"/>
  <c r="J327" i="4"/>
  <c r="M337" i="4"/>
  <c r="N337" i="4" s="1"/>
  <c r="M328" i="4"/>
  <c r="N328" i="4" s="1"/>
  <c r="M365" i="4"/>
  <c r="N365" i="4" s="1"/>
  <c r="M360" i="4"/>
  <c r="N360" i="4" s="1"/>
  <c r="M338" i="4"/>
  <c r="N338" i="4" s="1"/>
  <c r="M329" i="4"/>
  <c r="N329" i="4" s="1"/>
  <c r="M314" i="4"/>
  <c r="N314" i="4" s="1"/>
  <c r="M305" i="4"/>
  <c r="N305" i="4" s="1"/>
  <c r="M362" i="4"/>
  <c r="N362" i="4" s="1"/>
  <c r="M353" i="4"/>
  <c r="N353" i="4" s="1"/>
  <c r="M344" i="4"/>
  <c r="N344" i="4" s="1"/>
  <c r="M302" i="4"/>
  <c r="N302" i="4" s="1"/>
  <c r="M298" i="4"/>
  <c r="N298" i="4" s="1"/>
  <c r="M346" i="4"/>
  <c r="N346" i="4" s="1"/>
  <c r="M311" i="4"/>
  <c r="N311" i="4" s="1"/>
  <c r="F205" i="4"/>
  <c r="J333" i="4"/>
  <c r="J295" i="4"/>
  <c r="L342" i="4"/>
  <c r="M342" i="4" s="1"/>
  <c r="N342" i="4" s="1"/>
  <c r="D383" i="4" s="1"/>
  <c r="M348" i="4"/>
  <c r="N348" i="4" s="1"/>
  <c r="M323" i="4"/>
  <c r="N323" i="4" s="1"/>
  <c r="M293" i="4"/>
  <c r="N293" i="4" s="1"/>
  <c r="M366" i="4"/>
  <c r="N366" i="4" s="1"/>
  <c r="M347" i="4"/>
  <c r="N347" i="4" s="1"/>
  <c r="M343" i="4"/>
  <c r="N343" i="4" s="1"/>
  <c r="M331" i="4"/>
  <c r="N331" i="4" s="1"/>
  <c r="M310" i="4"/>
  <c r="N310" i="4" s="1"/>
  <c r="L367" i="4"/>
  <c r="J342" i="4"/>
  <c r="J316" i="4"/>
  <c r="K321" i="4"/>
  <c r="E368" i="4"/>
  <c r="M335" i="4"/>
  <c r="N335" i="4" s="1"/>
  <c r="K295" i="4"/>
  <c r="M295" i="4" s="1"/>
  <c r="K303" i="4"/>
  <c r="L308" i="4"/>
  <c r="L333" i="4"/>
  <c r="M333" i="4" s="1"/>
  <c r="C382" i="4" s="1"/>
  <c r="M349" i="4"/>
  <c r="N349" i="4" s="1"/>
  <c r="M345" i="4"/>
  <c r="N345" i="4" s="1"/>
  <c r="M324" i="4"/>
  <c r="N324" i="4" s="1"/>
  <c r="M319" i="4"/>
  <c r="N319" i="4" s="1"/>
  <c r="M294" i="4"/>
  <c r="N294" i="4" s="1"/>
  <c r="F139" i="4"/>
  <c r="I70" i="4"/>
  <c r="H70" i="4"/>
  <c r="G70" i="4"/>
  <c r="G104" i="4"/>
  <c r="G47" i="4"/>
  <c r="I47" i="4"/>
  <c r="E109" i="3"/>
  <c r="G435" i="2"/>
  <c r="J130" i="5"/>
  <c r="D132" i="5" s="1"/>
  <c r="M124" i="5"/>
  <c r="N124" i="5" s="1"/>
  <c r="G350" i="2"/>
  <c r="I350" i="2" s="1"/>
  <c r="G442" i="2"/>
  <c r="M637" i="2"/>
  <c r="N637" i="2" s="1"/>
  <c r="M641" i="2"/>
  <c r="N641" i="2" s="1"/>
  <c r="G340" i="2"/>
  <c r="I340" i="2" s="1"/>
  <c r="G349" i="2"/>
  <c r="I349" i="2" s="1"/>
  <c r="M752" i="2"/>
  <c r="N752" i="2" s="1"/>
  <c r="M771" i="2"/>
  <c r="N771" i="2" s="1"/>
  <c r="M753" i="2"/>
  <c r="N753" i="2" s="1"/>
  <c r="B508" i="4"/>
  <c r="B510" i="4" s="1"/>
  <c r="I53" i="6"/>
  <c r="E42" i="6"/>
  <c r="E77" i="6" s="1"/>
  <c r="D82" i="6" s="1"/>
  <c r="K40" i="6"/>
  <c r="K36" i="6"/>
  <c r="J53" i="6"/>
  <c r="H69" i="6"/>
  <c r="H42" i="6"/>
  <c r="K38" i="6"/>
  <c r="K34" i="6"/>
  <c r="K30" i="6"/>
  <c r="H20" i="2"/>
  <c r="B23" i="2"/>
  <c r="M617" i="2"/>
  <c r="N617" i="2" s="1"/>
  <c r="M613" i="2"/>
  <c r="N613" i="2" s="1"/>
  <c r="G437" i="2"/>
  <c r="G441" i="2"/>
  <c r="F168" i="2"/>
  <c r="D182" i="2"/>
  <c r="H182" i="2"/>
  <c r="K755" i="2"/>
  <c r="G300" i="2"/>
  <c r="I300" i="2" s="1"/>
  <c r="G309" i="2"/>
  <c r="I309" i="2" s="1"/>
  <c r="G305" i="2"/>
  <c r="I305" i="2" s="1"/>
  <c r="G301" i="2"/>
  <c r="I301" i="2" s="1"/>
  <c r="G302" i="2"/>
  <c r="I302" i="2" s="1"/>
  <c r="G344" i="2"/>
  <c r="I344" i="2" s="1"/>
  <c r="D23" i="2"/>
  <c r="E23" i="2"/>
  <c r="G414" i="2"/>
  <c r="G311" i="2"/>
  <c r="I311" i="2" s="1"/>
  <c r="G307" i="2"/>
  <c r="I307" i="2" s="1"/>
  <c r="G303" i="2"/>
  <c r="I303" i="2" s="1"/>
  <c r="G345" i="2"/>
  <c r="I345" i="2" s="1"/>
  <c r="G341" i="2"/>
  <c r="I341" i="2" s="1"/>
  <c r="I326" i="2"/>
  <c r="G439" i="2"/>
  <c r="M729" i="2"/>
  <c r="N729" i="2" s="1"/>
  <c r="I330" i="2"/>
  <c r="G410" i="2"/>
  <c r="M633" i="2"/>
  <c r="N633" i="2" s="1"/>
  <c r="M639" i="2"/>
  <c r="N639" i="2" s="1"/>
  <c r="M749" i="2"/>
  <c r="N749" i="2" s="1"/>
  <c r="G312" i="2"/>
  <c r="I312" i="2" s="1"/>
  <c r="M610" i="2"/>
  <c r="N610" i="2" s="1"/>
  <c r="M724" i="2"/>
  <c r="N724" i="2" s="1"/>
  <c r="M660" i="2"/>
  <c r="N660" i="2" s="1"/>
  <c r="G413" i="2"/>
  <c r="G402" i="2"/>
  <c r="G400" i="2"/>
  <c r="G398" i="2"/>
  <c r="I293" i="2"/>
  <c r="G389" i="2"/>
  <c r="M609" i="2"/>
  <c r="N609" i="2" s="1"/>
  <c r="M614" i="2"/>
  <c r="N614" i="2" s="1"/>
  <c r="K666" i="2"/>
  <c r="M635" i="2"/>
  <c r="N635" i="2" s="1"/>
  <c r="F78" i="2"/>
  <c r="H336" i="2"/>
  <c r="G396" i="2"/>
  <c r="L642" i="2"/>
  <c r="M726" i="2"/>
  <c r="N726" i="2" s="1"/>
  <c r="M638" i="2"/>
  <c r="N638" i="2" s="1"/>
  <c r="D136" i="2"/>
  <c r="M772" i="2"/>
  <c r="N772" i="2" s="1"/>
  <c r="M773" i="2"/>
  <c r="N773" i="2" s="1"/>
  <c r="M777" i="2"/>
  <c r="N777" i="2" s="1"/>
  <c r="G308" i="2"/>
  <c r="I308" i="2" s="1"/>
  <c r="H242" i="2"/>
  <c r="H262" i="2"/>
  <c r="M730" i="2"/>
  <c r="N730" i="2" s="1"/>
  <c r="G336" i="2"/>
  <c r="M662" i="2"/>
  <c r="N662" i="2" s="1"/>
  <c r="M663" i="2"/>
  <c r="N663" i="2" s="1"/>
  <c r="M725" i="2"/>
  <c r="N725" i="2" s="1"/>
  <c r="M728" i="2"/>
  <c r="N728" i="2" s="1"/>
  <c r="F136" i="2"/>
  <c r="H168" i="2"/>
  <c r="F182" i="2"/>
  <c r="D202" i="2"/>
  <c r="H202" i="2"/>
  <c r="L732" i="2"/>
  <c r="M748" i="2"/>
  <c r="N748" i="2" s="1"/>
  <c r="J755" i="2"/>
  <c r="I757" i="2" s="1"/>
  <c r="M770" i="2"/>
  <c r="N770" i="2" s="1"/>
  <c r="M775" i="2"/>
  <c r="N775" i="2" s="1"/>
  <c r="K778" i="2"/>
  <c r="I294" i="2"/>
  <c r="G361" i="2"/>
  <c r="G428" i="2"/>
  <c r="G430" i="2"/>
  <c r="G304" i="2"/>
  <c r="I304" i="2" s="1"/>
  <c r="I295" i="2"/>
  <c r="G346" i="2"/>
  <c r="I346" i="2" s="1"/>
  <c r="I335" i="2"/>
  <c r="G436" i="2"/>
  <c r="I328" i="2"/>
  <c r="I324" i="2"/>
  <c r="G387" i="2"/>
  <c r="G401" i="2"/>
  <c r="G399" i="2"/>
  <c r="G425" i="2"/>
  <c r="G427" i="2"/>
  <c r="G310" i="2"/>
  <c r="I310" i="2" s="1"/>
  <c r="I334" i="2"/>
  <c r="I327" i="2"/>
  <c r="G379" i="2"/>
  <c r="G381" i="2"/>
  <c r="G429" i="2"/>
  <c r="G296" i="2"/>
  <c r="G386" i="2"/>
  <c r="G388" i="2"/>
  <c r="G440" i="2"/>
  <c r="G306" i="2"/>
  <c r="I306" i="2" s="1"/>
  <c r="G351" i="2"/>
  <c r="I351" i="2" s="1"/>
  <c r="G412" i="2"/>
  <c r="I331" i="2"/>
  <c r="G380" i="2"/>
  <c r="G403" i="2"/>
  <c r="G369" i="2"/>
  <c r="G415" i="2"/>
  <c r="C443" i="2"/>
  <c r="E443" i="2" s="1"/>
  <c r="G443" i="2" s="1"/>
  <c r="C416" i="2"/>
  <c r="E416" i="2" s="1"/>
  <c r="G416" i="2" s="1"/>
  <c r="G364" i="2"/>
  <c r="E313" i="2"/>
  <c r="G352" i="2"/>
  <c r="I352" i="2" s="1"/>
  <c r="G348" i="2"/>
  <c r="I348" i="2" s="1"/>
  <c r="G409" i="2"/>
  <c r="G431" i="2"/>
  <c r="L778" i="2"/>
  <c r="M657" i="2"/>
  <c r="N657" i="2" s="1"/>
  <c r="J618" i="2"/>
  <c r="E620" i="2" s="1"/>
  <c r="G362" i="2"/>
  <c r="G424" i="2"/>
  <c r="G426" i="2"/>
  <c r="M661" i="2"/>
  <c r="N661" i="2" s="1"/>
  <c r="M665" i="2"/>
  <c r="N665" i="2" s="1"/>
  <c r="M727" i="2"/>
  <c r="N727" i="2" s="1"/>
  <c r="M640" i="2"/>
  <c r="N640" i="2" s="1"/>
  <c r="G368" i="2"/>
  <c r="G408" i="2"/>
  <c r="M615" i="2"/>
  <c r="N615" i="2" s="1"/>
  <c r="M611" i="2"/>
  <c r="N611" i="2" s="1"/>
  <c r="M616" i="2"/>
  <c r="N616" i="2" s="1"/>
  <c r="M612" i="2"/>
  <c r="N612" i="2" s="1"/>
  <c r="I323" i="2"/>
  <c r="G370" i="2"/>
  <c r="G423" i="2"/>
  <c r="M658" i="2"/>
  <c r="N658" i="2" s="1"/>
  <c r="M664" i="2"/>
  <c r="N664" i="2" s="1"/>
  <c r="M776" i="2"/>
  <c r="N776" i="2" s="1"/>
  <c r="G342" i="2"/>
  <c r="I342" i="2" s="1"/>
  <c r="G343" i="2"/>
  <c r="I343" i="2" s="1"/>
  <c r="C313" i="2"/>
  <c r="D80" i="2"/>
  <c r="H222" i="2"/>
  <c r="I333" i="2"/>
  <c r="H353" i="2"/>
  <c r="G382" i="2"/>
  <c r="E80" i="2"/>
  <c r="H136" i="2"/>
  <c r="F202" i="2"/>
  <c r="K732" i="2"/>
  <c r="L755" i="2"/>
  <c r="M747" i="2"/>
  <c r="N747" i="2" s="1"/>
  <c r="M750" i="2"/>
  <c r="N750" i="2" s="1"/>
  <c r="M751" i="2"/>
  <c r="N751" i="2" s="1"/>
  <c r="M754" i="2"/>
  <c r="N754" i="2" s="1"/>
  <c r="M774" i="2"/>
  <c r="N774" i="2" s="1"/>
  <c r="G397" i="2"/>
  <c r="C383" i="4"/>
  <c r="B145" i="3"/>
  <c r="I78" i="6"/>
  <c r="C79" i="6"/>
  <c r="E69" i="6"/>
  <c r="E79" i="6" s="1"/>
  <c r="D84" i="6" s="1"/>
  <c r="D368" i="4"/>
  <c r="F368" i="4"/>
  <c r="H368" i="4"/>
  <c r="F77" i="2"/>
  <c r="K363" i="4"/>
  <c r="C83" i="6"/>
  <c r="E83" i="6" s="1"/>
  <c r="L666" i="2"/>
  <c r="K327" i="4"/>
  <c r="I368" i="4"/>
  <c r="K618" i="2"/>
  <c r="L303" i="4"/>
  <c r="L327" i="4"/>
  <c r="M327" i="4" s="1"/>
  <c r="L351" i="4"/>
  <c r="L321" i="4"/>
  <c r="J666" i="2"/>
  <c r="E105" i="3"/>
  <c r="B105" i="3"/>
  <c r="D105" i="3"/>
  <c r="F105" i="3"/>
  <c r="J778" i="2"/>
  <c r="K316" i="4"/>
  <c r="I77" i="6"/>
  <c r="A166" i="3"/>
  <c r="C166" i="3" s="1"/>
  <c r="C353" i="2"/>
  <c r="C105" i="3"/>
  <c r="F461" i="4"/>
  <c r="G57" i="2"/>
  <c r="L316" i="4"/>
  <c r="H296" i="2"/>
  <c r="J642" i="2"/>
  <c r="M636" i="2"/>
  <c r="N636" i="2" s="1"/>
  <c r="K642" i="2"/>
  <c r="A109" i="3"/>
  <c r="F109" i="3"/>
  <c r="D109" i="3"/>
  <c r="C109" i="3"/>
  <c r="B109" i="3"/>
  <c r="F79" i="6"/>
  <c r="F80" i="6" s="1"/>
  <c r="C371" i="2"/>
  <c r="E371" i="2" s="1"/>
  <c r="G371" i="2" s="1"/>
  <c r="K37" i="6"/>
  <c r="J351" i="4"/>
  <c r="J303" i="4"/>
  <c r="K356" i="4"/>
  <c r="G104" i="5"/>
  <c r="G106" i="5" s="1"/>
  <c r="G347" i="2"/>
  <c r="I347" i="2" s="1"/>
  <c r="G363" i="2"/>
  <c r="J308" i="4"/>
  <c r="M286" i="4"/>
  <c r="N286" i="4" s="1"/>
  <c r="M309" i="4"/>
  <c r="N309" i="4" s="1"/>
  <c r="C812" i="2"/>
  <c r="B29" i="5"/>
  <c r="D29" i="5"/>
  <c r="C29" i="5"/>
  <c r="F95" i="5"/>
  <c r="G91" i="5" s="1"/>
  <c r="G438" i="2"/>
  <c r="J732" i="2"/>
  <c r="M634" i="2"/>
  <c r="N634" i="2" s="1"/>
  <c r="J321" i="4"/>
  <c r="M334" i="4"/>
  <c r="N334" i="4" s="1"/>
  <c r="M318" i="4"/>
  <c r="N318" i="4" s="1"/>
  <c r="F411" i="4"/>
  <c r="E353" i="2"/>
  <c r="M731" i="2"/>
  <c r="N731" i="2" s="1"/>
  <c r="H104" i="4"/>
  <c r="K32" i="6"/>
  <c r="K351" i="4"/>
  <c r="M355" i="4"/>
  <c r="N355" i="4" s="1"/>
  <c r="M340" i="4"/>
  <c r="N340" i="4" s="1"/>
  <c r="M332" i="4"/>
  <c r="N332" i="4" s="1"/>
  <c r="M296" i="4"/>
  <c r="N296" i="4" s="1"/>
  <c r="M118" i="5"/>
  <c r="N118" i="5" s="1"/>
  <c r="J102" i="2" l="1"/>
  <c r="C142" i="2" s="1"/>
  <c r="A105" i="3"/>
  <c r="C82" i="6"/>
  <c r="E82" i="6" s="1"/>
  <c r="N333" i="4"/>
  <c r="D382" i="4" s="1"/>
  <c r="M367" i="4"/>
  <c r="N367" i="4" s="1"/>
  <c r="D387" i="4" s="1"/>
  <c r="K42" i="6"/>
  <c r="K77" i="6" s="1"/>
  <c r="J82" i="6" s="1"/>
  <c r="M290" i="4"/>
  <c r="N290" i="4" s="1"/>
  <c r="J168" i="2"/>
  <c r="K69" i="6"/>
  <c r="D18" i="6" s="1"/>
  <c r="M363" i="4"/>
  <c r="M356" i="4"/>
  <c r="N356" i="4" s="1"/>
  <c r="D385" i="4" s="1"/>
  <c r="F83" i="6"/>
  <c r="H83" i="6" s="1"/>
  <c r="H80" i="6"/>
  <c r="G757" i="2"/>
  <c r="A29" i="5"/>
  <c r="F79" i="2"/>
  <c r="F80" i="2" s="1"/>
  <c r="J80" i="6"/>
  <c r="B18" i="6"/>
  <c r="F82" i="6"/>
  <c r="H82" i="6" s="1"/>
  <c r="L368" i="4"/>
  <c r="M308" i="4"/>
  <c r="N308" i="4" s="1"/>
  <c r="D378" i="4" s="1"/>
  <c r="M321" i="4"/>
  <c r="N321" i="4" s="1"/>
  <c r="D380" i="4" s="1"/>
  <c r="M303" i="4"/>
  <c r="N303" i="4" s="1"/>
  <c r="D377" i="4" s="1"/>
  <c r="M316" i="4"/>
  <c r="N295" i="4"/>
  <c r="D376" i="4" s="1"/>
  <c r="C376" i="4"/>
  <c r="C387" i="4"/>
  <c r="J368" i="4"/>
  <c r="H757" i="2"/>
  <c r="F757" i="2"/>
  <c r="F132" i="5"/>
  <c r="E132" i="5"/>
  <c r="C132" i="5"/>
  <c r="I132" i="5"/>
  <c r="G132" i="5"/>
  <c r="H132" i="5"/>
  <c r="M666" i="2"/>
  <c r="N666" i="2" s="1"/>
  <c r="E757" i="2"/>
  <c r="C757" i="2"/>
  <c r="D757" i="2"/>
  <c r="J202" i="2"/>
  <c r="C269" i="2" s="1"/>
  <c r="J182" i="2"/>
  <c r="C268" i="2" s="1"/>
  <c r="K53" i="6"/>
  <c r="C18" i="6" s="1"/>
  <c r="C267" i="2"/>
  <c r="M755" i="2"/>
  <c r="N755" i="2" s="1"/>
  <c r="I620" i="2"/>
  <c r="C620" i="2"/>
  <c r="L620" i="2" s="1"/>
  <c r="D620" i="2"/>
  <c r="H620" i="2"/>
  <c r="F620" i="2"/>
  <c r="G620" i="2"/>
  <c r="M778" i="2"/>
  <c r="N778" i="2" s="1"/>
  <c r="M642" i="2"/>
  <c r="N642" i="2" s="1"/>
  <c r="I336" i="2"/>
  <c r="M618" i="2"/>
  <c r="N618" i="2" s="1"/>
  <c r="M732" i="2"/>
  <c r="N732" i="2" s="1"/>
  <c r="J136" i="2"/>
  <c r="C144" i="2" s="1"/>
  <c r="G313" i="2"/>
  <c r="I313" i="2" s="1"/>
  <c r="G353" i="2"/>
  <c r="I353" i="2" s="1"/>
  <c r="C385" i="4"/>
  <c r="D668" i="2"/>
  <c r="E668" i="2"/>
  <c r="H668" i="2"/>
  <c r="I668" i="2"/>
  <c r="F668" i="2"/>
  <c r="C668" i="2"/>
  <c r="N363" i="4"/>
  <c r="D386" i="4" s="1"/>
  <c r="C386" i="4"/>
  <c r="I82" i="6"/>
  <c r="K82" i="6" s="1"/>
  <c r="C380" i="4"/>
  <c r="C84" i="6"/>
  <c r="E84" i="6" s="1"/>
  <c r="I79" i="6"/>
  <c r="I80" i="6" s="1"/>
  <c r="G94" i="5"/>
  <c r="G92" i="5"/>
  <c r="G93" i="5"/>
  <c r="A49" i="5"/>
  <c r="B9" i="3"/>
  <c r="D9" i="3" s="1"/>
  <c r="I296" i="2"/>
  <c r="D812" i="2"/>
  <c r="E80" i="6"/>
  <c r="K368" i="4"/>
  <c r="C80" i="6"/>
  <c r="F734" i="2"/>
  <c r="G734" i="2"/>
  <c r="D734" i="2"/>
  <c r="E734" i="2"/>
  <c r="H734" i="2"/>
  <c r="C734" i="2"/>
  <c r="F780" i="2"/>
  <c r="G780" i="2"/>
  <c r="C780" i="2"/>
  <c r="D780" i="2"/>
  <c r="E780" i="2"/>
  <c r="H780" i="2"/>
  <c r="I780" i="2"/>
  <c r="C381" i="4"/>
  <c r="N327" i="4"/>
  <c r="D381" i="4" s="1"/>
  <c r="H79" i="6"/>
  <c r="G84" i="6" s="1"/>
  <c r="D644" i="2"/>
  <c r="F644" i="2"/>
  <c r="I644" i="2"/>
  <c r="E644" i="2"/>
  <c r="G644" i="2"/>
  <c r="H644" i="2"/>
  <c r="C644" i="2"/>
  <c r="C379" i="4"/>
  <c r="N316" i="4"/>
  <c r="D379" i="4" s="1"/>
  <c r="I734" i="2"/>
  <c r="M351" i="4"/>
  <c r="G668" i="2"/>
  <c r="C377" i="4" l="1"/>
  <c r="C378" i="4"/>
  <c r="K79" i="6"/>
  <c r="J84" i="6" s="1"/>
  <c r="M368" i="4"/>
  <c r="E18" i="6"/>
  <c r="D19" i="6" s="1"/>
  <c r="J757" i="2"/>
  <c r="C145" i="2"/>
  <c r="J132" i="5"/>
  <c r="J620" i="2"/>
  <c r="F84" i="6"/>
  <c r="H84" i="6" s="1"/>
  <c r="I84" i="6"/>
  <c r="K84" i="6" s="1"/>
  <c r="D375" i="4"/>
  <c r="C375" i="4"/>
  <c r="L132" i="5"/>
  <c r="L757" i="2"/>
  <c r="C270" i="2"/>
  <c r="K78" i="6"/>
  <c r="N351" i="4"/>
  <c r="D384" i="4" s="1"/>
  <c r="C384" i="4"/>
  <c r="K80" i="6"/>
  <c r="J668" i="2"/>
  <c r="L668" i="2"/>
  <c r="C388" i="4"/>
  <c r="L644" i="2"/>
  <c r="J644" i="2"/>
  <c r="L734" i="2"/>
  <c r="J734" i="2"/>
  <c r="J780" i="2"/>
  <c r="L780" i="2"/>
  <c r="B51" i="5"/>
  <c r="D51" i="5"/>
  <c r="C51" i="5"/>
  <c r="E51" i="5"/>
  <c r="D388" i="4" l="1"/>
  <c r="N368" i="4"/>
  <c r="C19" i="6"/>
  <c r="J83" i="6"/>
  <c r="I83" i="6"/>
  <c r="K83" i="6" l="1"/>
  <c r="B19" i="6"/>
  <c r="E19" i="6" s="1"/>
  <c r="E524" i="4" l="1"/>
</calcChain>
</file>

<file path=xl/sharedStrings.xml><?xml version="1.0" encoding="utf-8"?>
<sst xmlns="http://schemas.openxmlformats.org/spreadsheetml/2006/main" count="5347" uniqueCount="1143">
  <si>
    <t>1</t>
  </si>
  <si>
    <t>.</t>
  </si>
  <si>
    <t>CLAVE CGUT:</t>
  </si>
  <si>
    <t>RFC:</t>
  </si>
  <si>
    <t>FECHA DE CREACIÓN:</t>
  </si>
  <si>
    <t>INFORMACIÓN GENERAL</t>
  </si>
  <si>
    <t>Servicios que ofrece la universidad</t>
  </si>
  <si>
    <t>Servicio</t>
  </si>
  <si>
    <t>Lo ofrece la universidad</t>
  </si>
  <si>
    <t xml:space="preserve">Apoyo Psicopedagógico </t>
  </si>
  <si>
    <t xml:space="preserve">Actividades Culturales </t>
  </si>
  <si>
    <t>Servicio Médico</t>
  </si>
  <si>
    <t>Deportes</t>
  </si>
  <si>
    <t>Tutorías</t>
  </si>
  <si>
    <t>Asesoría Académica</t>
  </si>
  <si>
    <t>Cafetería</t>
  </si>
  <si>
    <t>Actividades Extraclase para el Desarrollo Humano</t>
  </si>
  <si>
    <t>Biblioteca</t>
  </si>
  <si>
    <t>Infraestructura</t>
  </si>
  <si>
    <t xml:space="preserve">Transporte </t>
  </si>
  <si>
    <t>Medios de Expresión de los Alumnos</t>
  </si>
  <si>
    <t/>
  </si>
  <si>
    <t>Becas</t>
  </si>
  <si>
    <t>Bolsa de Trabajo</t>
  </si>
  <si>
    <t>Tipos de edificios con los que cuenta la universidad</t>
  </si>
  <si>
    <t>Tipo de edificio</t>
  </si>
  <si>
    <t>Cuenta con el la universidad</t>
  </si>
  <si>
    <t>Unidad de Docencia Tipo 1 nivel</t>
  </si>
  <si>
    <t>Unidad de Docencia Tipo 2 niveles</t>
  </si>
  <si>
    <t>Edificio 3 Niveles</t>
  </si>
  <si>
    <t>Laboratorio pesado de 7 entre ejes</t>
  </si>
  <si>
    <t>Laboratorio pesado de 4 entre ejes</t>
  </si>
  <si>
    <t>Laboratorio de concreto de 6 entre ejes</t>
  </si>
  <si>
    <t>Edificio Atípico 50</t>
  </si>
  <si>
    <t>Edificio Atípico 100</t>
  </si>
  <si>
    <t>Edificio Atípico 150</t>
  </si>
  <si>
    <t>Edificio Atípico 200</t>
  </si>
  <si>
    <t>Edificio Atípico 250</t>
  </si>
  <si>
    <t>Edificio Atípico 300</t>
  </si>
  <si>
    <t>Laboratorio pesado</t>
  </si>
  <si>
    <t>UD2</t>
  </si>
  <si>
    <t>UD2-A etapa 1</t>
  </si>
  <si>
    <t>UD2-A etapa 2</t>
  </si>
  <si>
    <t>Centro de Información (Biblioteca) 200</t>
  </si>
  <si>
    <t>Centro de Información (Biblioteca) 300</t>
  </si>
  <si>
    <t>Domicilio de la universidad</t>
  </si>
  <si>
    <t>Estado:</t>
  </si>
  <si>
    <t>Municipio:</t>
  </si>
  <si>
    <t>Colonia:</t>
  </si>
  <si>
    <t>Calle, número y C.P.:</t>
  </si>
  <si>
    <t>Datos del rector</t>
  </si>
  <si>
    <t>Nombre:</t>
  </si>
  <si>
    <t>Teléfono:</t>
  </si>
  <si>
    <t>Correo Electrónico:</t>
  </si>
  <si>
    <t>Datos del Responsable</t>
  </si>
  <si>
    <t>Datos del Capturista</t>
  </si>
  <si>
    <t>Datos académicos</t>
  </si>
  <si>
    <t>Número de alumnos de nuevo ingreso:</t>
  </si>
  <si>
    <t>Matrícula total:</t>
  </si>
  <si>
    <t>Número de profesores de tiempo completo:</t>
  </si>
  <si>
    <t>Número de profesores de asignatura:</t>
  </si>
  <si>
    <t>Programas educativos</t>
  </si>
  <si>
    <t>Nivel</t>
  </si>
  <si>
    <t>Programa educativo</t>
  </si>
  <si>
    <t>Clasificación</t>
  </si>
  <si>
    <t>Alumnos de nuevo ingreso</t>
  </si>
  <si>
    <t>Matrícula total</t>
  </si>
  <si>
    <t>MECATRÓNICA AREA SISTEMAS DE MANUFACTURA FLEXIBLE</t>
  </si>
  <si>
    <t>MECATRÓNICA AREA AUTOMATIZACIÓN</t>
  </si>
  <si>
    <t>12</t>
  </si>
  <si>
    <t>MANTENIMIENTO AREA INDUSTRIAL</t>
  </si>
  <si>
    <t>PROCESOS INDUSTRIALES AREA MANUFACTURA</t>
  </si>
  <si>
    <t>MECÁNICA AREA AUTOMOTRIZ</t>
  </si>
  <si>
    <t>ENERGÍAS RENOVABLES AREA ENERGíA SOLAR</t>
  </si>
  <si>
    <t>TECNOLOGÍAS DE LA INFORMACIÓN Y COMUNICACIÓN AREA SISTEMAS INFORMÁTICOS</t>
  </si>
  <si>
    <t>TECNOLOGÍAS DE LA INFORMACIÓN Y COMUNICACIÓN AREA REDES Y TELECOMUNICACIONES</t>
  </si>
  <si>
    <t>ADMINISTRACIÓN AREA RECURSOS HUMANOS</t>
  </si>
  <si>
    <t>ADMINISTRACIÓN AREA ADMINISTRACIÓN Y EVALUACIÓN DE PROYECTOS</t>
  </si>
  <si>
    <t>DESARROLLO DE NEGOCIOS AREA MERCADOTECNIA</t>
  </si>
  <si>
    <t>CONTADURÍA</t>
  </si>
  <si>
    <t>PARAMÉDICO</t>
  </si>
  <si>
    <t>ROBÓTICA INDUSTRIAL</t>
  </si>
  <si>
    <t>LICENCIATURA</t>
  </si>
  <si>
    <t>MANTENIMIENTO INDUSTRIAL</t>
  </si>
  <si>
    <t>TECNOLOGÍAS DE LA INFORMACIÓN Y COMUNICACIÓN</t>
  </si>
  <si>
    <t>RESPONSABLE:</t>
  </si>
  <si>
    <t>PUESTO:</t>
  </si>
  <si>
    <t>CORREO ELECTRONICO:</t>
  </si>
  <si>
    <t>TELEFONO:</t>
  </si>
  <si>
    <t>I. EFICACIA</t>
  </si>
  <si>
    <t>Indicador 1</t>
  </si>
  <si>
    <t>Alumnos de Nuevo Ingreso con EXANI II:</t>
  </si>
  <si>
    <t>Cuadro 1.1 Alumnos de Nuevo Ingreso con EXANI II</t>
  </si>
  <si>
    <t>2</t>
  </si>
  <si>
    <t>3</t>
  </si>
  <si>
    <t>4</t>
  </si>
  <si>
    <t>5</t>
  </si>
  <si>
    <t>6</t>
  </si>
  <si>
    <t>7</t>
  </si>
  <si>
    <t xml:space="preserve"> Rango de Calificaciones Obtenidas</t>
  </si>
  <si>
    <t>Alumnos de nuevo ingreso que presentaron el EXANI – II y lograron 1,101 a 1,300 puntos de calificación</t>
  </si>
  <si>
    <t>Alumnos de nuevo ingreso que presentaron el EXANI – II y lograron 901 a 1,100 puntos de calificación</t>
  </si>
  <si>
    <t>Alumnos de nuevo ingreso que presentaron el EXANI – II y lograron 700 a 900 puntos de calificación</t>
  </si>
  <si>
    <t>Alumnos de nuevo ingreso inscritos a la universidad que presentaron el EXANI II en el ciclo escolar</t>
  </si>
  <si>
    <t>6/1</t>
  </si>
  <si>
    <t>6/2</t>
  </si>
  <si>
    <t>3/6</t>
  </si>
  <si>
    <t>4/6</t>
  </si>
  <si>
    <t>5/6</t>
  </si>
  <si>
    <t>ANI1</t>
  </si>
  <si>
    <t>ANI2</t>
  </si>
  <si>
    <t>ANI3</t>
  </si>
  <si>
    <t>ANI4</t>
  </si>
  <si>
    <t>ANI5</t>
  </si>
  <si>
    <t>Comentario</t>
  </si>
  <si>
    <t>Sin comentarios</t>
  </si>
  <si>
    <t>Indicador 2</t>
  </si>
  <si>
    <t>Aprovechamiento Académico por cuatrimestre y ciclo escolar:</t>
  </si>
  <si>
    <t>Cuadro 2.1.1</t>
  </si>
  <si>
    <t>No.</t>
  </si>
  <si>
    <t>Carrera</t>
  </si>
  <si>
    <t>Calificación por Cuatrimestre</t>
  </si>
  <si>
    <t>Cuatrimestre sep-dic</t>
  </si>
  <si>
    <t>Cuatrimestre ene-abr</t>
  </si>
  <si>
    <t>Cuatrimestre may-ago</t>
  </si>
  <si>
    <t>Promedio Calificación (A+B+C)/3</t>
  </si>
  <si>
    <t>9</t>
  </si>
  <si>
    <t>8</t>
  </si>
  <si>
    <t>10</t>
  </si>
  <si>
    <t>11</t>
  </si>
  <si>
    <t>13</t>
  </si>
  <si>
    <t>Promedio de aprovechamiento Académico Cuatrimestral</t>
  </si>
  <si>
    <t>Cuadro 2.1.2</t>
  </si>
  <si>
    <t>Cuadro 2.1.3</t>
  </si>
  <si>
    <t>Aprovechamiento Académico del Nivel LICENCIATURA (con Competencias Profesionales) Según Carrera</t>
  </si>
  <si>
    <t>Cuadro 2.2</t>
  </si>
  <si>
    <t>Aprovechamiento Académico de la Universidad por Competencias Profesionales Según Nivel</t>
  </si>
  <si>
    <t>NIVEL</t>
  </si>
  <si>
    <t>Promedio Calificaciones</t>
  </si>
  <si>
    <t>Indicador 3</t>
  </si>
  <si>
    <t>Reprobación definitiva por cuatrimestre</t>
  </si>
  <si>
    <t>Cuadro 3.1.1</t>
  </si>
  <si>
    <t>Matrícula inicial atendida cuatrimestre Sep-Dic</t>
  </si>
  <si>
    <t>Alumnos reprobados definitivos del cuatrimestre Septiembre-Diciembre</t>
  </si>
  <si>
    <t>Matrícula inicial atendida cuatrimestre Enero-Abril</t>
  </si>
  <si>
    <t>Alumnos reprobados definitivos del cuatrimestre enero-abril</t>
  </si>
  <si>
    <t>Matrícula inicial atendida cuatrimestre Mayo-Agosto</t>
  </si>
  <si>
    <t>Alumnos reprobados definitivos del cuatrimestre Mayo-Agosto</t>
  </si>
  <si>
    <t>% Promedio de Reprobación</t>
  </si>
  <si>
    <t>RE1</t>
  </si>
  <si>
    <t>RE2</t>
  </si>
  <si>
    <t>RE3</t>
  </si>
  <si>
    <t>RET</t>
  </si>
  <si>
    <t>Cuadro 3.1.2</t>
  </si>
  <si>
    <t>Cuadro 3.1.3</t>
  </si>
  <si>
    <t>LICENCIATURA - Porcentaje Promedio Cuatrimestral de Reprobación</t>
  </si>
  <si>
    <t>Cuadro 3.2</t>
  </si>
  <si>
    <t>Porcentaje Promedio de Reprobación de la universidad</t>
  </si>
  <si>
    <t>% Promedio</t>
  </si>
  <si>
    <t>Promedio Total de UT</t>
  </si>
  <si>
    <t>Indicador 4</t>
  </si>
  <si>
    <t>Deserción Cuatrimestral:</t>
  </si>
  <si>
    <t>Cuadro 4.1.1</t>
  </si>
  <si>
    <t>Alumnos desertores del cuatrimestre Septiembre-Diciembre</t>
  </si>
  <si>
    <t>Alumnos desertores del cuatrimestre enero-abril</t>
  </si>
  <si>
    <t>Alumnos desertores del cuatrimestre Mayo-Agosto</t>
  </si>
  <si>
    <t>% Promedio de Desertores</t>
  </si>
  <si>
    <t>Cuadro 4.1.2</t>
  </si>
  <si>
    <t>Cuadro 4.1.3</t>
  </si>
  <si>
    <t>Cuadro 4.2.1</t>
  </si>
  <si>
    <t>CAUSAS DE DESERCIÓN</t>
  </si>
  <si>
    <t>Septiembre Diciembre</t>
  </si>
  <si>
    <t>Enero-Abril</t>
  </si>
  <si>
    <t>Mayo-Agosto</t>
  </si>
  <si>
    <t>Total</t>
  </si>
  <si>
    <t>CUATRIMESTRE</t>
  </si>
  <si>
    <t>SIN CAUSA CONOCIDA</t>
  </si>
  <si>
    <t>INCUMPLIMIENTO DE EXPECTATIVAS</t>
  </si>
  <si>
    <t>REPROBACION</t>
  </si>
  <si>
    <t>MOTIVOS PERSONALES</t>
  </si>
  <si>
    <t>DISTANCIA DE LA UT</t>
  </si>
  <si>
    <t>PROBLEMAS DE TRABAJO</t>
  </si>
  <si>
    <t>CAMBIO DE UT</t>
  </si>
  <si>
    <t>CAMBIO DE CARRERA</t>
  </si>
  <si>
    <t>FALTAS AL REGLAMENTO ESCOLAR</t>
  </si>
  <si>
    <t>DEFUNCION</t>
  </si>
  <si>
    <t>INCOMPATIBILIDAD DE HORARIOS</t>
  </si>
  <si>
    <t>TOTAL DE DESERTORES</t>
  </si>
  <si>
    <t>Cuadro 4.2.2</t>
  </si>
  <si>
    <t>Cuadro 4.2.3</t>
  </si>
  <si>
    <t>Principales causas de Deserción del Nivel LICENCIATURA</t>
  </si>
  <si>
    <t>Cuadro 4.3</t>
  </si>
  <si>
    <t>Promedio</t>
  </si>
  <si>
    <t>Indicador 5</t>
  </si>
  <si>
    <t>Tasa de Egreso, Titulación y la de Registro Ante la Dirección General de Profesiones:</t>
  </si>
  <si>
    <t>Cuadro 5.1.1</t>
  </si>
  <si>
    <t>NO.</t>
  </si>
  <si>
    <t>CARRERA</t>
  </si>
  <si>
    <t>INGRESO</t>
  </si>
  <si>
    <t>REGULAR</t>
  </si>
  <si>
    <t>EGRESO</t>
  </si>
  <si>
    <t>TASA DE EGRESO</t>
  </si>
  <si>
    <t>TOTAL</t>
  </si>
  <si>
    <t>TITULADOS</t>
  </si>
  <si>
    <t>TASA DE TITULACIÓN</t>
  </si>
  <si>
    <t>Cuadro 5.1.3</t>
  </si>
  <si>
    <t>EGRESADOS DE LICENCIATURA</t>
  </si>
  <si>
    <t>TITULADOS DE LICENCIATURA</t>
  </si>
  <si>
    <t>14</t>
  </si>
  <si>
    <t>Indicador 6</t>
  </si>
  <si>
    <t>Cuadro 6.1.1</t>
  </si>
  <si>
    <t>Cuadro 6.1.2</t>
  </si>
  <si>
    <t>Cuadro 6.1.3</t>
  </si>
  <si>
    <t>Indicador 7</t>
  </si>
  <si>
    <t>Grado de Satisfacción de los egresados de la universidad</t>
  </si>
  <si>
    <t>Concentrado de datos en escala de 5 y 10</t>
  </si>
  <si>
    <t>Cuadro 7.1.1</t>
  </si>
  <si>
    <t>DESCRIPCIÓN</t>
  </si>
  <si>
    <t>FRECUENCIAS</t>
  </si>
  <si>
    <t>NO APLICA (NA)</t>
  </si>
  <si>
    <t>NO ESPECIFICADO (NE)</t>
  </si>
  <si>
    <t>TOTAL            H</t>
  </si>
  <si>
    <t>TOTAL I</t>
  </si>
  <si>
    <t>TOTAL           J</t>
  </si>
  <si>
    <t>TOTAL             K, BASE 5</t>
  </si>
  <si>
    <t>TOTAL             K, BASE 10</t>
  </si>
  <si>
    <t>A</t>
  </si>
  <si>
    <t>B</t>
  </si>
  <si>
    <t>C</t>
  </si>
  <si>
    <t>D</t>
  </si>
  <si>
    <t>E</t>
  </si>
  <si>
    <t>F</t>
  </si>
  <si>
    <t>G</t>
  </si>
  <si>
    <t>Σ A a G</t>
  </si>
  <si>
    <t>Σ A a E</t>
  </si>
  <si>
    <t>A * 5 +B*  4 +C * 3 + D * 2 + E* 1</t>
  </si>
  <si>
    <t>J / I</t>
  </si>
  <si>
    <t>¿La infraestructura física con que fue dotada la universidad tecnológica, le pareció?</t>
  </si>
  <si>
    <t>¿El equipamiento de los laboratorios y talleres le pareció?</t>
  </si>
  <si>
    <t>¿Los servicios prestados en la Bolsa de Trabajo de la universidad como los considera?</t>
  </si>
  <si>
    <t>¿El nivel de conocimiento y dominio de los temas mostrado por sus profesores al momento de impartirle la cátedra le pareció?</t>
  </si>
  <si>
    <t>¿El nivel de conocimiento y dominio por parte de los profesores en el manejo de los equipos que se encuentran en los laboratorios y talleres al momento de realizar las prácticas que su carrera requiere, lo considera?</t>
  </si>
  <si>
    <t>¿La experiencia práctica adquirida por parte suya, derivado de las visitas, prácticas en las empresas, las considera?</t>
  </si>
  <si>
    <t>¿Cómo considera la preparación académica adquirida?</t>
  </si>
  <si>
    <t>¿Considera que la estadía complementó su preparación para el mercado laboral?</t>
  </si>
  <si>
    <t>DISTRIBUCIÓN PORCENTUAL</t>
  </si>
  <si>
    <t>MS</t>
  </si>
  <si>
    <t>S</t>
  </si>
  <si>
    <t>RS</t>
  </si>
  <si>
    <t>PS</t>
  </si>
  <si>
    <t>NS</t>
  </si>
  <si>
    <t>NA</t>
  </si>
  <si>
    <t>NE</t>
  </si>
  <si>
    <t>TES</t>
  </si>
  <si>
    <t>Cuadro 7.1.2</t>
  </si>
  <si>
    <t>Egresados de LICENCIATURA Satisfechos :</t>
  </si>
  <si>
    <t>Cuadro 7.1.3</t>
  </si>
  <si>
    <t>Indicador 9</t>
  </si>
  <si>
    <t>Egresados en estudios superiores a seis meses de su egreso</t>
  </si>
  <si>
    <t>SUP1</t>
  </si>
  <si>
    <t>1/2*100</t>
  </si>
  <si>
    <t>Cuadro 9.2.3</t>
  </si>
  <si>
    <t>Indicador 10</t>
  </si>
  <si>
    <t>Cuadro 10.1.1</t>
  </si>
  <si>
    <t>¿Cómo considera los conocimientos con los que cuenta el TSU(s) para proponer alternativas de solución a los problemas que se le consultan de acuerdo a la carrera que cursó, función que desempeña y/o  al puesto?</t>
  </si>
  <si>
    <t>¿El conocimiento y habilidad por parte del TSU(s), en el manejo del equipo, maquinaria y herramientas de trabajo para desempeñar sus actividades lo considera?</t>
  </si>
  <si>
    <t xml:space="preserve">¿Cómo valora usted el trabajo desempeñado por el TSU(s) en cuanto a calidad y rapidez en los proyectos asignados? </t>
  </si>
  <si>
    <t xml:space="preserve">La creatividad e innovación para proponer mejoras a los procesos de la empresa por parte del TSU(s), los considera: </t>
  </si>
  <si>
    <t>La capacidad y disposición con que cuenta el TSU(s) para trabajar en equipo, los valora:</t>
  </si>
  <si>
    <t>¿El grado del TSU(s) para poder alcanzar un mejor puesto en su empresa de acuerdo a su nivel académico?</t>
  </si>
  <si>
    <t>¿Considera usted que este profesionista cumple con los requerimientos del sector  productivo y social?</t>
  </si>
  <si>
    <t>En general ¿Cómo califica el trabajo que desempeña el TSU(s), en su empresa?</t>
  </si>
  <si>
    <t>Cuadro 10.1.2</t>
  </si>
  <si>
    <t>¿Cómo considera los conocimientos con los que cuenta el egresado de Licencia Profesional para proponer alternativas de solución a los problemas que se le consultan de acuerdo a la carrera que cursó, función que desempeña y/o  al puesto?</t>
  </si>
  <si>
    <t>¿El conocimiento y habilidad por parte del egresado de Licencia Profesional, en el manejo del equipo, maquinaria y herramientas de trabajo para desempeñar sus actividades lo considera?</t>
  </si>
  <si>
    <t xml:space="preserve">¿Cómo valora usted el trabajo desempeñado por el  egresado de Licencia Profesional en cuanto a calidad y rapidez en los proyectos asignados? </t>
  </si>
  <si>
    <t xml:space="preserve">La creatividad e innovación para proponer mejoras a los procesos de la empresa por parte del  egresado de Licencia Profesional, los considera: </t>
  </si>
  <si>
    <t>La capacidad y disposición con que cuenta el  egresado de Licencia Profesional para trabajar en equipo, los valora:</t>
  </si>
  <si>
    <t>¿El grado del  egresado de Licencia Profesional para poder alcanzar un mejor puesto en su empresa de acuerdo a su nivel académico?</t>
  </si>
  <si>
    <t>En general ¿Cómo califica el trabajo que desempeña el  egresado de Licencia Profesional, en su empresa?</t>
  </si>
  <si>
    <t>100.0 %</t>
  </si>
  <si>
    <t>Tasa de empleadores satisfechos de LICENCIATURA</t>
  </si>
  <si>
    <t>Grado de Satisfacción de los egresados del LICENCIATURA</t>
  </si>
  <si>
    <t>Cuadro 10.1.3</t>
  </si>
  <si>
    <t>¿Cómo considera los conocimientos con los que cuenta el egresado de Licenciatura  para proponer alternativas de solución a los problemas que se le consultan de acuerdo a la carrera que cursó, función que desempeña y/o  al puesto?</t>
  </si>
  <si>
    <t>¿El conocimiento y habilidad por parte del egresado de  Licenciatura, en el manejo del equipo, maquinaria y herramientas de trabajo para desempeñar sus actividades lo considera?</t>
  </si>
  <si>
    <t xml:space="preserve">¿Cómo valora usted el trabajo desempeñado por el  egresado de  Licenciatura en cuanto a calidad y rapidez en los proyectos asignados? </t>
  </si>
  <si>
    <t xml:space="preserve">La creatividad e innovación para proponer mejoras a los procesos de la empresa por parte del  egresado de  Licenciatura, los considera: </t>
  </si>
  <si>
    <t>La capacidad y disposición con que cuenta el  egresado de  Licenciatura para trabajar en equipo, los valora:</t>
  </si>
  <si>
    <t>¿El grado del  egresado de  Licenciatura para poder alcanzar un mejor puesto en su empresa de acuerdo a su nivel académico?</t>
  </si>
  <si>
    <t>En general ¿Cómo califica el trabajo que desempeña el  egresado de  Licenciatura, en su empresa?</t>
  </si>
  <si>
    <t>Indicador 11</t>
  </si>
  <si>
    <t>Presupuesto ejercido</t>
  </si>
  <si>
    <t>Presupuesto total autorizado Federal y Estatal</t>
  </si>
  <si>
    <t>Ampliaciones</t>
  </si>
  <si>
    <t>Reducciones</t>
  </si>
  <si>
    <t>Ampliaciones totales federales y estatales</t>
  </si>
  <si>
    <t>Reducciones totales federales y estatales</t>
  </si>
  <si>
    <t>II. EFICIENCIA</t>
  </si>
  <si>
    <t>Indicador 12</t>
  </si>
  <si>
    <t>Costo por alumno</t>
  </si>
  <si>
    <t>Cuadro 12.1</t>
  </si>
  <si>
    <t>CPA=1/2</t>
  </si>
  <si>
    <t>Indicador 13</t>
  </si>
  <si>
    <t>Utilización de espacios</t>
  </si>
  <si>
    <t>Cuadro 13.1</t>
  </si>
  <si>
    <t>Capacidad de los edificios</t>
  </si>
  <si>
    <t>Indicador 14</t>
  </si>
  <si>
    <t>Utilización del Equipo de Cómputo</t>
  </si>
  <si>
    <t>Distribución del Equipo de Cómputo</t>
  </si>
  <si>
    <t>Total de PC’S</t>
  </si>
  <si>
    <t>Docente de Tiempo completo</t>
  </si>
  <si>
    <t>Docente de Asignatura</t>
  </si>
  <si>
    <t>Alumnos</t>
  </si>
  <si>
    <t>Personal Administrativo</t>
  </si>
  <si>
    <t>Mandos Medios y Superiores</t>
  </si>
  <si>
    <t>Distribución del Equipo de Cómputo con Internet</t>
  </si>
  <si>
    <t>Indicador 15</t>
  </si>
  <si>
    <t>Procesos Certificados</t>
  </si>
  <si>
    <t>Sin certificado</t>
  </si>
  <si>
    <t>Con certificado</t>
  </si>
  <si>
    <t>En proceso de certificación</t>
  </si>
  <si>
    <t>En proceso de recertificación</t>
  </si>
  <si>
    <t>Vinculación</t>
  </si>
  <si>
    <t>Educación Continua</t>
  </si>
  <si>
    <t>Planeación y Evaluación</t>
  </si>
  <si>
    <t>Indicador 16</t>
  </si>
  <si>
    <t>Distribución de Libros y Títulos por Alumnos</t>
  </si>
  <si>
    <t>Cuadro 16.1</t>
  </si>
  <si>
    <t>Número de Libros</t>
  </si>
  <si>
    <t>Número de  Títulos</t>
  </si>
  <si>
    <t>Matrícula inicial atendida en el ciclo escolar</t>
  </si>
  <si>
    <t>DLPA</t>
  </si>
  <si>
    <t>DTPA</t>
  </si>
  <si>
    <t>1/3</t>
  </si>
  <si>
    <t>2/3</t>
  </si>
  <si>
    <t>Libros por alumno</t>
  </si>
  <si>
    <t>Títulos por alumno</t>
  </si>
  <si>
    <t>Indicador 17</t>
  </si>
  <si>
    <t>Relación Alumno / Docente:</t>
  </si>
  <si>
    <t>Cuadro 17.1</t>
  </si>
  <si>
    <t>RAD = 1/2</t>
  </si>
  <si>
    <t>Matrícula total al inicio del ciclo escolar</t>
  </si>
  <si>
    <t>Profesores de tiempo completo al inicio del ciclo escolar</t>
  </si>
  <si>
    <t>III. PERTINENCIA</t>
  </si>
  <si>
    <t>Indicador 18</t>
  </si>
  <si>
    <t>Programas Educativos con Evaluación Diagnóstica</t>
  </si>
  <si>
    <t>Cuadro 18.1.1</t>
  </si>
  <si>
    <t>PROGRAMA EDUCATIVO</t>
  </si>
  <si>
    <t>PROGRAMA EDUCATIVO CON EVALUACIÓN DIAGNÓSTICA  SI= 1 / NO= 0</t>
  </si>
  <si>
    <t>NIVEL DEL PROGRAMA EDUCATIVO CON EVALUACIÓN DIAGNÓSTICA</t>
  </si>
  <si>
    <t>VIGENCIA DE LA EVALUACIÓN DIAGNÓSTICA</t>
  </si>
  <si>
    <t>FECHA DE INICIO DE LA EVALUACIÓN DIAGNÓSTICA</t>
  </si>
  <si>
    <t>PEE1</t>
  </si>
  <si>
    <t>Cuadro 18.2.1</t>
  </si>
  <si>
    <t>MATRÍCULA INICIAL ATENDIDA</t>
  </si>
  <si>
    <t>MATRÍCULA SIN EVALUACIÓN DIAGNÓSTICA</t>
  </si>
  <si>
    <t>MATRÍCULA CON EVALUACIÓN DIAGNÓSTICA</t>
  </si>
  <si>
    <t>NIVEL DE LA MATRÍCULA CON EVALUACIÓN DIAGNÓSTICA</t>
  </si>
  <si>
    <t>PEE2</t>
  </si>
  <si>
    <t>PEE3</t>
  </si>
  <si>
    <t>Cuadro 18.1.2</t>
  </si>
  <si>
    <t>Cuadro 18.2.2</t>
  </si>
  <si>
    <t>Cuadro 18.1.3</t>
  </si>
  <si>
    <t>Relación de Programas Educativos de LICENCIATURA con Evaluación Diagnóstica Según Nivel</t>
  </si>
  <si>
    <t>Cuadro 18.2.3</t>
  </si>
  <si>
    <t>Relación de la Matrícula en Programas Educativos de LICENCIATURA con Evaluación Diagnóstica Según Nivel de Evaluación</t>
  </si>
  <si>
    <t>Indicador 19</t>
  </si>
  <si>
    <t>A. Programas Educativos Acreditados en el país</t>
  </si>
  <si>
    <t>Cuadro 19.1.1</t>
  </si>
  <si>
    <t>Matrícula inicial atendida</t>
  </si>
  <si>
    <t>Matrícula Acreditada</t>
  </si>
  <si>
    <t>Acreditados        SI=1  / No=0</t>
  </si>
  <si>
    <t>Nombre del organismo acreditador</t>
  </si>
  <si>
    <t>Vigencia de la acreditación</t>
  </si>
  <si>
    <t>Fecha de inicio de la Acreditación</t>
  </si>
  <si>
    <t>PEA2</t>
  </si>
  <si>
    <t>PEA1</t>
  </si>
  <si>
    <t>Cuadro 19.1.2</t>
  </si>
  <si>
    <t>Cuadro 19.1.3</t>
  </si>
  <si>
    <t>Relación de Programas Educativos de LICENCIATURA Acreditados Nacionalmente</t>
  </si>
  <si>
    <t>B. Programas Educativos Acreditados en el Extranjero</t>
  </si>
  <si>
    <t>Cuadro 19.2.1</t>
  </si>
  <si>
    <t>Siglas</t>
  </si>
  <si>
    <t>País</t>
  </si>
  <si>
    <t>Cuadro 19.2.2</t>
  </si>
  <si>
    <t>Cuadro 19.2.3</t>
  </si>
  <si>
    <t>Relación de Programas Educativos de LICENCIATURA Acreditados Internacionalmente</t>
  </si>
  <si>
    <t>Indicador 20</t>
  </si>
  <si>
    <t>Enfoques Centrados en el aprendizaje</t>
  </si>
  <si>
    <t>Cuadro 20.1</t>
  </si>
  <si>
    <t>Cantidad de acciones que ha realizado la institución durante el período a evaluar para contar con PE que cumplan con elementos descritos en el  Modelo Educativo centrado en el aprendizaje</t>
  </si>
  <si>
    <t>Cursos</t>
  </si>
  <si>
    <t>Talleres</t>
  </si>
  <si>
    <t>Otro</t>
  </si>
  <si>
    <t>Internos</t>
  </si>
  <si>
    <t>Externos</t>
  </si>
  <si>
    <t>Cuadro 20.2</t>
  </si>
  <si>
    <t>Cantidad de  Profesores de Tiempo Completo (PTC) que han participado en las acciones durante el período a evaluar</t>
  </si>
  <si>
    <t>Cuadro 20.3</t>
  </si>
  <si>
    <t>Cantidad de Profesores de Asignatura (PA) que han participado en las acciones durante el periodo a evaluar</t>
  </si>
  <si>
    <t>Cuadro 20.4</t>
  </si>
  <si>
    <t>Cantidad de material de los Enfoque Centrados en el Aprendizaje</t>
  </si>
  <si>
    <t>Difusión</t>
  </si>
  <si>
    <t>Capacitación</t>
  </si>
  <si>
    <t>Cuadro 20.5</t>
  </si>
  <si>
    <t>Usuarios a quien va dirigido el material</t>
  </si>
  <si>
    <t>PTC</t>
  </si>
  <si>
    <t>PA</t>
  </si>
  <si>
    <t>Especifique</t>
  </si>
  <si>
    <t>Cuadro 20.6</t>
  </si>
  <si>
    <t>Cantidad de PTC según situación en los enfoques</t>
  </si>
  <si>
    <t xml:space="preserve">Terminaron la capacitación </t>
  </si>
  <si>
    <t>Están en proceso de capacitación</t>
  </si>
  <si>
    <t>No tienen capacitación</t>
  </si>
  <si>
    <t>PTC  que están aplicando estos enfoques</t>
  </si>
  <si>
    <t>Nota: El total deberá de coincidir con el indicador No. 23</t>
  </si>
  <si>
    <t>Cuadro 20.7</t>
  </si>
  <si>
    <t>Cantidad de PA según situación en los enfoques</t>
  </si>
  <si>
    <t>PA  que están aplicando estos enfoques</t>
  </si>
  <si>
    <t>Nota: El total deberá de coincidir con el indicador No. 24</t>
  </si>
  <si>
    <t>Indicador 21</t>
  </si>
  <si>
    <t>Programas Educativos Centrados en el Estudiante</t>
  </si>
  <si>
    <t>Cuadro 21</t>
  </si>
  <si>
    <t>Servicio.</t>
  </si>
  <si>
    <t>No. de Preguntas</t>
  </si>
  <si>
    <t xml:space="preserve">¿Se tiene el servicio?  </t>
  </si>
  <si>
    <t>SI</t>
  </si>
  <si>
    <t>NO</t>
  </si>
  <si>
    <t>Total de Servicios</t>
  </si>
  <si>
    <t>Cuadro 21.1</t>
  </si>
  <si>
    <t>Grado de Satisfacción de los Alumnos por Servicios</t>
  </si>
  <si>
    <t>1. Al solicitar el servicio de psicopedagogía el tiempo de respuesta fue:</t>
  </si>
  <si>
    <t>2. El trato que me brindó el psicólogo(a) fue:</t>
  </si>
  <si>
    <t>3. El nivel en que se cumplieron mis expectativas y necesidades, es:</t>
  </si>
  <si>
    <t>4. Considero que el servicio de apoyo psicopedagógico es:</t>
  </si>
  <si>
    <t>Subtotal 1</t>
  </si>
  <si>
    <t>1. Las opciones que me ofrece la Universidad en cuanto a talleres artísticos son:</t>
  </si>
  <si>
    <t>2. El desempeño del  profesor asignado al taller artístico es:</t>
  </si>
  <si>
    <t>3. La infraestructura física del taller artístico y el equipamiento de éste me parece que es:</t>
  </si>
  <si>
    <t>4. El horario asignado a la actividad artística que practico me parece:</t>
  </si>
  <si>
    <t>Subtotal 2</t>
  </si>
  <si>
    <t xml:space="preserve">1. La atención que recibo en el servicio médico la califico como:	</t>
  </si>
  <si>
    <t>2. El horario de atención del consultorio lo califico como:</t>
  </si>
  <si>
    <t>3. La limpieza e higiene del servicio médico me parece:</t>
  </si>
  <si>
    <t>4. Cuando voy a consulta médica el material de curación o medicamentos que se me proporciona son:</t>
  </si>
  <si>
    <t>5. El tiempo que espero para recibir atención médica es:</t>
  </si>
  <si>
    <t>6. La oportunidad con que recibo la información sobre el trámite de inscripción al IMSS:</t>
  </si>
  <si>
    <t>7. La atención que me brindó el personal de la UT, que realiza el trámite del IMSS fue:</t>
  </si>
  <si>
    <t>Subtotal 3</t>
  </si>
  <si>
    <t>1. En general, el desempeño de los entrenadores deportivos  me parece:</t>
  </si>
  <si>
    <t>2. Las instalaciones deportivas en donde se ofrecen las actividades me parecen:</t>
  </si>
  <si>
    <t>3. El material deportivo con que cuenta el departamento de deportes lo califico como:</t>
  </si>
  <si>
    <t>4. El grado en que satisfacen mis intereses los deportes que ofrece la universidad es:</t>
  </si>
  <si>
    <t>Subtotal 4</t>
  </si>
  <si>
    <t>1. ¿Cómo considera la cordialidad y capacidad del tutor para lograr crear un clima de confianza para que usted pueda exponer su problemática?</t>
  </si>
  <si>
    <t>2. ¿En los problemas académicos y personales que afectan su rendimiento que interés muestra el tutor?</t>
  </si>
  <si>
    <t>3. ¿La capacidad que tiene el tutor para orientarlo en metodología y técnicas de estudio, la considera?</t>
  </si>
  <si>
    <t>4. ¿La capacidad del tutor para diagnosticar las dificultades y realizar las acciones pertinentes para resolverlas, considera que esta?</t>
  </si>
  <si>
    <t>5. ¿El dominio que tiene el tutor de métodos pedagógicos para la atención individualizada o grupal, lo considera que está?</t>
  </si>
  <si>
    <t>6. ¿Como ha mejorado la participación en el programa de tutoría en su desempeño académico?</t>
  </si>
  <si>
    <t>7. ¿El programa de tutoría, lo considera que está?</t>
  </si>
  <si>
    <t>Subtotal 5</t>
  </si>
  <si>
    <t>1. ¿La capacidad que tiene el asesor para resolver dudas académicas, la considera?</t>
  </si>
  <si>
    <t>2. Cuando requiero una asesorí­a académica, la disposición de parte del profesor es:</t>
  </si>
  <si>
    <t>3. El tiempo que me asignan para la asesoría académica es:</t>
  </si>
  <si>
    <t>4. La asesorí­a académica aclara mis dudas:</t>
  </si>
  <si>
    <t>Subtotal 6</t>
  </si>
  <si>
    <t>1. La atención que recibo en la cafetería, es:</t>
  </si>
  <si>
    <t>2. La variedad y el sabor de los alimentos que ofrece la cafetería es:</t>
  </si>
  <si>
    <t>3. El tiempo que espero para recibir el servicio es:</t>
  </si>
  <si>
    <t>4. La cantidad de comida que recibo por lo que pago es:</t>
  </si>
  <si>
    <t>5. Los precios que se manejan en la cafetería son accesibles para mí:</t>
  </si>
  <si>
    <t>Subtotal 7</t>
  </si>
  <si>
    <t>1. Participar en las actividades de desarrollo humano, me ayuda a ser una persona más responsable y consciente de mis decisiones, de manera:</t>
  </si>
  <si>
    <t>2. Las actividades de desarrollo humano me permiten un mejor entendimiento de mi conducta:</t>
  </si>
  <si>
    <t>3. Los temas que se manejan en estas actividades, me parecen:</t>
  </si>
  <si>
    <t>4. Las experiencias obtenidas en estas actividades las he aplicado en mi vida cotidiana:</t>
  </si>
  <si>
    <t xml:space="preserve">5. El desempeño de los conductores de las actividades de desarrollo humano lo califico como:	</t>
  </si>
  <si>
    <t>Subtotal 8</t>
  </si>
  <si>
    <t>1. El servicio y la actitud del personal que me atiende es:</t>
  </si>
  <si>
    <t>2. El número de títulos de libros  y ejemplares disponibles en la biblioteca,  satisface las necesidades de mi carrera:</t>
  </si>
  <si>
    <t>3. La distribución, ordenamiento y clasificación de los títulos de libros ejemplares de la biblioteca los califico como:</t>
  </si>
  <si>
    <t>4. El material de consulta (periódicos, revistas, enciclopedias, manuales, etc.) disponible responde a las necesidades de mi carrera:</t>
  </si>
  <si>
    <t>5. El material electromagnético (CD-R, Videos, DVD´s, etc.) responde a mis necesidades:</t>
  </si>
  <si>
    <t>6. El horario de atención de la biblioteca responde a mis necesidades de consulta:</t>
  </si>
  <si>
    <t>7. Los servicios tales como: préstamos de libros, fotocopiado y otros que ofrece la biblioteca satisfacen mis necesidades:</t>
  </si>
  <si>
    <t>8. El número de computadoras conectadas a Internet, disponibles en la biblioteca,  es suficiente para satisfacer mis necesidades:</t>
  </si>
  <si>
    <t>Subtotal 9</t>
  </si>
  <si>
    <t>1. El número de computadoras disponibles en la UT satisface la demanda de los estudiantes:</t>
  </si>
  <si>
    <t>2. El software instalado en los laboratorios satisface mis necesidades:</t>
  </si>
  <si>
    <t>3. El servicio de impresión para los alumnos es:</t>
  </si>
  <si>
    <t>4. El servicio de escáner para los alumnos es:</t>
  </si>
  <si>
    <t>5. El horario del los laboratorios responde a mis necesidades:</t>
  </si>
  <si>
    <t>6. El número de aulas y laboratorios existentes en la universidad lo considero:</t>
  </si>
  <si>
    <t>7. Considero el equipo y mobiliario de las aulas y laboratorios como:</t>
  </si>
  <si>
    <t>8. Los cubículos destinados a los profesores, para recibir la tutoría o la asesoría académica los considero:</t>
  </si>
  <si>
    <t>Subtotal 10</t>
  </si>
  <si>
    <t xml:space="preserve">1. 	Las rutas actuales son suficientes para trasladarme a la institución:	</t>
  </si>
  <si>
    <t>2. El transporte público cuenta con rutas accesibles a las zonas donde los estudiantes lo necesitamos:</t>
  </si>
  <si>
    <t>3. Los conductores de transporte público respetan las tarifas de descuento para estudiantes:</t>
  </si>
  <si>
    <t>4. El desempeño en general de los conductores es:</t>
  </si>
  <si>
    <t>Subtotal 11</t>
  </si>
  <si>
    <t>1. Las convocatorias para becas se publican en tiempo y forma:</t>
  </si>
  <si>
    <t>2. La difusión en cuanto al tipo de beca es:</t>
  </si>
  <si>
    <t>3. La orientación que me han dado respecto al tipo de beca que más me conviene es:</t>
  </si>
  <si>
    <t>4. Las solicitudes son fáciles de llenar:</t>
  </si>
  <si>
    <t>5. El horario de atención es:</t>
  </si>
  <si>
    <t>6. El trato que he recibido en los trámites de beca es :</t>
  </si>
  <si>
    <t>Subtotal 12</t>
  </si>
  <si>
    <t>1. Los puestos que se ofrecen en la bolsa de trabajo son acordes a la formación académica:</t>
  </si>
  <si>
    <t>2. El desempeño del personal de la bolsa de trabajo lo considera:</t>
  </si>
  <si>
    <t>3. El servicio de la bolsa de trabajo de la universidad es:</t>
  </si>
  <si>
    <t>Subtotal 13</t>
  </si>
  <si>
    <t>Cuadro 21.2</t>
  </si>
  <si>
    <t>Servicios que Ofrece la Universidad</t>
  </si>
  <si>
    <t>Calificación</t>
  </si>
  <si>
    <t>Escala 5</t>
  </si>
  <si>
    <t>Escala 10</t>
  </si>
  <si>
    <t>Indicador 22</t>
  </si>
  <si>
    <t>Programas Educativos Pertinentes</t>
  </si>
  <si>
    <t>Cuadro 22.1.1</t>
  </si>
  <si>
    <t xml:space="preserve">Matrícula inicial </t>
  </si>
  <si>
    <t>Matrícula Pertinente</t>
  </si>
  <si>
    <t>Pertinente        SI=1  / No=0</t>
  </si>
  <si>
    <t>Año de inicio de la Carrera</t>
  </si>
  <si>
    <t>Año del último estudio de factibilidad</t>
  </si>
  <si>
    <t>Año del último estudio de análisis de la situación de trabajo</t>
  </si>
  <si>
    <t>Distribución porcentual</t>
  </si>
  <si>
    <t>PEP2</t>
  </si>
  <si>
    <t>PEP1</t>
  </si>
  <si>
    <t>Cuadro 22.1.2</t>
  </si>
  <si>
    <t>Cuadro 22.1.3</t>
  </si>
  <si>
    <t>Indicador 23</t>
  </si>
  <si>
    <t>Perfil del profesor de tiempo completo</t>
  </si>
  <si>
    <t>Cuadro 23.1</t>
  </si>
  <si>
    <t>Nivel de Estudios de los Profesores de Tiempo Completo</t>
  </si>
  <si>
    <t>Nivel Máximo de Estudios</t>
  </si>
  <si>
    <t xml:space="preserve">MEDIA SUPERIOR SIN CERTIFICADO </t>
  </si>
  <si>
    <t>MEDIA SUPERIOR  CON CERTIFICADO</t>
  </si>
  <si>
    <t>TÉCNICO SUPERIOR UNIVERSITARIO SIN TÍTULO</t>
  </si>
  <si>
    <t>TÉCNICO SUPERIOR UNIVERSITARIO CON TÍTULO</t>
  </si>
  <si>
    <t>LICENCIATURA SIN TÍTULO</t>
  </si>
  <si>
    <t>LICENCIATURA CON TÍTULO</t>
  </si>
  <si>
    <t>ESPECIALIDAD SIN GRADO</t>
  </si>
  <si>
    <t>MAESTRÍA SIN GRADO</t>
  </si>
  <si>
    <t>ESPECIALIDAD CON GRADO</t>
  </si>
  <si>
    <t>MAESTRÍA CON GRADO</t>
  </si>
  <si>
    <t>DOCTORADO SIN GRADO</t>
  </si>
  <si>
    <t>DOCTORADO CON GRADO</t>
  </si>
  <si>
    <t>PTCP1</t>
  </si>
  <si>
    <t>Cuadro 23.2</t>
  </si>
  <si>
    <t>Perfil Académico de los Profesores de Tiempo Completo</t>
  </si>
  <si>
    <t>TOTAL DE PC</t>
  </si>
  <si>
    <t>Capacitados en</t>
  </si>
  <si>
    <t>Que aplican</t>
  </si>
  <si>
    <t>Competencias profesionales</t>
  </si>
  <si>
    <t>Impartición de tutorías</t>
  </si>
  <si>
    <t>Tutorias</t>
  </si>
  <si>
    <t>Cuentan con perfil PRODEP</t>
  </si>
  <si>
    <t>Becados por otra fuente para estudios de posgrado</t>
  </si>
  <si>
    <t>Participan en cuerpos académicos</t>
  </si>
  <si>
    <t>Cuerpos Académicos</t>
  </si>
  <si>
    <t>Formación</t>
  </si>
  <si>
    <t>Consolidación</t>
  </si>
  <si>
    <t>Consolidados</t>
  </si>
  <si>
    <t>Indicador 24</t>
  </si>
  <si>
    <t>Nivel de estudios de los Profesores de Asignatura y Experiencia Laboral en la Materia:</t>
  </si>
  <si>
    <t>Cuadro 24.1</t>
  </si>
  <si>
    <t>Nivel de Estudios de los Profesores de Asignatura</t>
  </si>
  <si>
    <t>Cuadro 24.2</t>
  </si>
  <si>
    <t>Situación de Trabajo en Empresa de los Profesores de Asignatura</t>
  </si>
  <si>
    <t>Profesores de Asignatura</t>
  </si>
  <si>
    <t>Situación en el trabajo relacionado con su ejercicio profesional</t>
  </si>
  <si>
    <t>PAEL1</t>
  </si>
  <si>
    <t>Indicador 25</t>
  </si>
  <si>
    <t>Cuadro 25.1</t>
  </si>
  <si>
    <t>Capacitación del Personal</t>
  </si>
  <si>
    <t>Mandos medios y superiores</t>
  </si>
  <si>
    <t>Personal administrativo y secretarial</t>
  </si>
  <si>
    <t>Profesores de Tiempo Completo</t>
  </si>
  <si>
    <t>CON CAPACITACION</t>
  </si>
  <si>
    <t>CP1=</t>
  </si>
  <si>
    <t>CP2=</t>
  </si>
  <si>
    <t>CP3=</t>
  </si>
  <si>
    <t>CP4=</t>
  </si>
  <si>
    <t>%</t>
  </si>
  <si>
    <t>IV. VINCULACIÓN</t>
  </si>
  <si>
    <t>Indicador 26</t>
  </si>
  <si>
    <t>Total de organismos vinculados</t>
  </si>
  <si>
    <t>Cuadro 26.1.1 Total de Organismos Nacionales Vinculados</t>
  </si>
  <si>
    <t>a) Organismos nacionales vinculados acumulados al ciclo escolar</t>
  </si>
  <si>
    <t>Cuadro 26.1.2 Total de Organismos Nacionales Vinculados Acumulados por Sector</t>
  </si>
  <si>
    <t>Total de Organismos vinculados acumulados</t>
  </si>
  <si>
    <t>Públicos</t>
  </si>
  <si>
    <t>Privados</t>
  </si>
  <si>
    <t>Sociales</t>
  </si>
  <si>
    <t>Cuadro 26.2.2 Total de Organismos Internacionales Vinculados Acumulados por Sector</t>
  </si>
  <si>
    <t>Cuadro 26.3.1</t>
  </si>
  <si>
    <t>Movilidad Nacional</t>
  </si>
  <si>
    <t>Cuadro 26.3.2</t>
  </si>
  <si>
    <t>Movilidad Internacional</t>
  </si>
  <si>
    <t>Indicador 27</t>
  </si>
  <si>
    <t>Distribución de los servicios y estudios tecnológicos prestados e ingresos por este rubro</t>
  </si>
  <si>
    <t>Cuadro 27.1 Ingresos Propios Captados</t>
  </si>
  <si>
    <t>Recursos captados por Servicios y Estudios Tecnológicos</t>
  </si>
  <si>
    <t>Recursos captados por Colegiaturas y Servicios Escolares</t>
  </si>
  <si>
    <t>Recursos captados por otros servicios proporcionados por la universidad (diferentes a los anteriores)</t>
  </si>
  <si>
    <t>Total de recursos captados por Ingresos Propios</t>
  </si>
  <si>
    <t>IPC1</t>
  </si>
  <si>
    <t>IPC2</t>
  </si>
  <si>
    <t>IPC3</t>
  </si>
  <si>
    <t>IPC4</t>
  </si>
  <si>
    <t>Indicador 28</t>
  </si>
  <si>
    <t>Cuadro 28.1</t>
  </si>
  <si>
    <t>Servicios y Estudios Tecnológicos Según Tipo y Sector</t>
  </si>
  <si>
    <t>SERVICOS Y ESTUDIOS TECNOLÓGICOS</t>
  </si>
  <si>
    <t>ORGANISMOS VINCULADOS</t>
  </si>
  <si>
    <t>PÚBLICOS</t>
  </si>
  <si>
    <t>PRIVADOS</t>
  </si>
  <si>
    <t>SOCIALES</t>
  </si>
  <si>
    <t>CAPACITACIÓN</t>
  </si>
  <si>
    <t>ADIESTRAMIENTO</t>
  </si>
  <si>
    <t>EDUCACIÓN CONTINUA</t>
  </si>
  <si>
    <t>EVALUACIÓN DE COMPETENCIAS LABORALES</t>
  </si>
  <si>
    <t>TRANSFERENCIA DE TECNOLOGÍA</t>
  </si>
  <si>
    <t>ASISTENCIA TÉCNICA</t>
  </si>
  <si>
    <t>OTROS</t>
  </si>
  <si>
    <t>Cuadro 28.2</t>
  </si>
  <si>
    <t>Ingresos Propios por Servicios y Estudios Tecnológicos Según Tipo y Sector</t>
  </si>
  <si>
    <t>Indicador 29</t>
  </si>
  <si>
    <t>Cursos de Educación Continua</t>
  </si>
  <si>
    <t>Cuadro 29.1</t>
  </si>
  <si>
    <t>TIPO DE ASISTENTE</t>
  </si>
  <si>
    <t>ACTUALIZACIÓN</t>
  </si>
  <si>
    <t>DESARROLLO PROFESIONAL</t>
  </si>
  <si>
    <t>Indicador</t>
  </si>
  <si>
    <t>EEC-1</t>
  </si>
  <si>
    <t>EEC-2</t>
  </si>
  <si>
    <t>EEC-3</t>
  </si>
  <si>
    <t>Otros tipos de Asistente</t>
  </si>
  <si>
    <t>EEC-4</t>
  </si>
  <si>
    <t>Indicador 30</t>
  </si>
  <si>
    <t>Cursos Demandados</t>
  </si>
  <si>
    <t>Cuadro 30.1</t>
  </si>
  <si>
    <t>Cursos en Educación Continua por Demanda Según Tipo</t>
  </si>
  <si>
    <t>Actualización</t>
  </si>
  <si>
    <t>Desarrollo Profesional</t>
  </si>
  <si>
    <t>Por Demanda</t>
  </si>
  <si>
    <t>Por Oferta de la UT</t>
  </si>
  <si>
    <t>TCD1</t>
  </si>
  <si>
    <t>TCD2</t>
  </si>
  <si>
    <t>Indicador 31</t>
  </si>
  <si>
    <t>Tasa de los alumnos satisfechos en Educación Continua</t>
  </si>
  <si>
    <t>Concentrado de los datos de las encuestas aplicadas y promedios</t>
  </si>
  <si>
    <t>Cuadro 31.1</t>
  </si>
  <si>
    <t>¿La manera en que la universidad tecnológica difunde los cursos de educación continua, le parece?</t>
  </si>
  <si>
    <t>La atención que le brindó la institución de acuerdo a sus necesidades de actualización, capacitación y desarrollo profesional, considera que fue?</t>
  </si>
  <si>
    <t>¿La actividad de educación continua a la que se ha inscrito en la Universidad, le permitirá mantenerse actualizado en su vida profesional?</t>
  </si>
  <si>
    <t>¿Los materiales y herramientas que le proporcionaron en el desarrollo de sus actividades de educación continua, le servirán para aplicarlos en su actividad profesional?</t>
  </si>
  <si>
    <t>¿La diversidad en la oferta de educación continua en contenidos y horarios que la Universidad Tecnológica le ha ofrecido piensa usted que son?</t>
  </si>
  <si>
    <t>¿El nivel de preparación del instructor en la actividad de educación continua, lo considera?</t>
  </si>
  <si>
    <t>¿La manera en que el instructor sabe transmitir sus conocimientos durante la actividad de educación continua le parecen?</t>
  </si>
  <si>
    <t>¿Las instalaciones con que cuenta la universidad para llevar acabo las actividades de educación continua, las considera?</t>
  </si>
  <si>
    <t>El nivel de equipamiento disponible en la Universidad Tecnológica para llevar acabo las actividades de educación continua, ¿piensa usted que es?</t>
  </si>
  <si>
    <t>¿El costo del curso de educación continua, le pareció?</t>
  </si>
  <si>
    <t>El contenido del curso le pareció:</t>
  </si>
  <si>
    <t>El curso cumplió con sus expectativas?</t>
  </si>
  <si>
    <t>Indicador 32</t>
  </si>
  <si>
    <t>Bolsa de trabajo:</t>
  </si>
  <si>
    <t>Cuadro 32.1</t>
  </si>
  <si>
    <t>BT1=</t>
  </si>
  <si>
    <t>Cuadro 32.2</t>
  </si>
  <si>
    <t>BT2=</t>
  </si>
  <si>
    <t>Cuadro 32.3</t>
  </si>
  <si>
    <t>Egresados de  LICENCIATURA colocados</t>
  </si>
  <si>
    <t>Egresados de LICENCIATURA colocados en plazas contactadas por el área de bolsa de trabajo de la universidad</t>
  </si>
  <si>
    <t>Plazas de LICENCIATURA contactadas por el área de bolsa de trabajo de la universidad</t>
  </si>
  <si>
    <t>BT3=</t>
  </si>
  <si>
    <t>V. EQUIDAD</t>
  </si>
  <si>
    <t>Indicador 33</t>
  </si>
  <si>
    <t>Cuadro 33.1</t>
  </si>
  <si>
    <t>Alumnos nuevo ingreso en la universidad</t>
  </si>
  <si>
    <t>Egresados de bachillerato en el Estado</t>
  </si>
  <si>
    <t>COB=1/2</t>
  </si>
  <si>
    <t>Indicador 34</t>
  </si>
  <si>
    <t>Alumno Atendido</t>
  </si>
  <si>
    <t>Matrícula de LICENCIATURA al inicio del ciclo escolar</t>
  </si>
  <si>
    <t>Matrícula total atendida al inicio del ciclo escolar</t>
  </si>
  <si>
    <t>Cuadro 34.1</t>
  </si>
  <si>
    <t>Distribución de la Matrícula por Nivel Educativo</t>
  </si>
  <si>
    <t>34.2- Alumno atendido por nivel educativo, carrera, ingreso y reingreso según sexo</t>
  </si>
  <si>
    <t>Cuadro 34.1.1</t>
  </si>
  <si>
    <t>PROGRMA EDUCATIVO</t>
  </si>
  <si>
    <t>REINGRESO</t>
  </si>
  <si>
    <t>HOMBRES</t>
  </si>
  <si>
    <t>MUJERES</t>
  </si>
  <si>
    <t>ABSOLUTOS</t>
  </si>
  <si>
    <t>Cuadro 34.1.2</t>
  </si>
  <si>
    <t>Cuadro 34.1.3</t>
  </si>
  <si>
    <t>Matrícula del Nivel LICENCIATURA, Ingreso, Reingreso Según Sexo</t>
  </si>
  <si>
    <t>Cuadro 34.2</t>
  </si>
  <si>
    <t>Matrícula por Nivel, Ingreso, Reingreso Según Sexo</t>
  </si>
  <si>
    <t>RELATIVOS</t>
  </si>
  <si>
    <t>Indicador 35</t>
  </si>
  <si>
    <t>Promoción Deportiva, Cultural y Comunitaria:</t>
  </si>
  <si>
    <t>Cuadro 35.1</t>
  </si>
  <si>
    <t>Eventos deportivos realizados por la universidad en el ciclo escolar</t>
  </si>
  <si>
    <t>Eventos deportivos programados por la universidad en el ciclo escolar</t>
  </si>
  <si>
    <t>Eventos culturales realizados por la universidad en el ciclo escolar</t>
  </si>
  <si>
    <t>Eventos culturales programados por la universidad en el ciclo escolar</t>
  </si>
  <si>
    <t>Eventos comunitarios realizados por la universidad en el ciclo escolar</t>
  </si>
  <si>
    <t>Eventos comunitarios programados por la universidad en el ciclo escolar</t>
  </si>
  <si>
    <t>Cuadro 35.2</t>
  </si>
  <si>
    <t>Población Beneficiada por Evento</t>
  </si>
  <si>
    <t>TIPO</t>
  </si>
  <si>
    <t>Total de eventos realizados</t>
  </si>
  <si>
    <t>Total de personas atendidas</t>
  </si>
  <si>
    <t>Aspectos más importantes a resaltar de los eventos</t>
  </si>
  <si>
    <t>Deportivos</t>
  </si>
  <si>
    <t>Culturales</t>
  </si>
  <si>
    <t>Comunitarios</t>
  </si>
  <si>
    <t xml:space="preserve">PD1 = </t>
  </si>
  <si>
    <t xml:space="preserve">PC2 = </t>
  </si>
  <si>
    <t xml:space="preserve">PC3 = </t>
  </si>
  <si>
    <t>Indicador 36</t>
  </si>
  <si>
    <t>Cuadro 36.1</t>
  </si>
  <si>
    <t>Alumnos de la universidad con Beca</t>
  </si>
  <si>
    <t>Tipo de Becas o Apoyos Economicos al Estudiante</t>
  </si>
  <si>
    <t>Académicas</t>
  </si>
  <si>
    <t>Alimentación</t>
  </si>
  <si>
    <t>BECALOS</t>
  </si>
  <si>
    <t>Becas de manutención</t>
  </si>
  <si>
    <t>Becas Salario</t>
  </si>
  <si>
    <t>Continuación de estudios</t>
  </si>
  <si>
    <t>De practicas</t>
  </si>
  <si>
    <t>Deportivas</t>
  </si>
  <si>
    <t>Descuento en Colegiaturas</t>
  </si>
  <si>
    <t>Estatales</t>
  </si>
  <si>
    <t>Excelencia</t>
  </si>
  <si>
    <t>Labolares</t>
  </si>
  <si>
    <t>Municipales</t>
  </si>
  <si>
    <t>PRONABES</t>
  </si>
  <si>
    <t>Servicio Social</t>
  </si>
  <si>
    <t>Titulación</t>
  </si>
  <si>
    <t>Otras</t>
  </si>
  <si>
    <t>Totales</t>
  </si>
  <si>
    <t>NANOTECNOLOGÍA</t>
  </si>
  <si>
    <t>PROCESOS Y OPERACIONES INDUSTRIALES</t>
  </si>
  <si>
    <t>DESPRESURIZADO</t>
  </si>
  <si>
    <t>Cuadro 5.1.2</t>
  </si>
  <si>
    <t>Grado de Satisfacción de los Alumnos en relación a los servicios</t>
  </si>
  <si>
    <r>
      <t xml:space="preserve">El presupuesto total autorizado federal y estatal se compone por el presupuesto original asignado a la Universidad (suma de capítulos 1000, 2000 y 3000) para gasto corriente, más las </t>
    </r>
    <r>
      <rPr>
        <u/>
        <sz val="12"/>
        <color indexed="8"/>
        <rFont val="Arial"/>
        <family val="2"/>
      </rPr>
      <t>Ampliaciones</t>
    </r>
    <r>
      <rPr>
        <sz val="12"/>
        <color indexed="8"/>
        <rFont val="Arial"/>
        <family val="2"/>
      </rPr>
      <t xml:space="preserve">, menos las </t>
    </r>
    <r>
      <rPr>
        <u/>
        <sz val="12"/>
        <color indexed="8"/>
        <rFont val="Arial"/>
        <family val="2"/>
      </rPr>
      <t>Reducciones</t>
    </r>
    <r>
      <rPr>
        <sz val="12"/>
        <color indexed="8"/>
        <rFont val="Arial"/>
        <family val="2"/>
      </rPr>
      <t xml:space="preserve"> que se presenten. </t>
    </r>
  </si>
  <si>
    <t>Presupuesto Real se compone por el Presupuesto realmente dado a  la Universidad para atender la prestación del servicio educativo a cargo de esa casa de estudio</t>
  </si>
  <si>
    <t>Cuadro 11.1 Presupuesto Original</t>
  </si>
  <si>
    <t>1/3*100</t>
  </si>
  <si>
    <t>2/3*100</t>
  </si>
  <si>
    <t>Presupuesto Original Asignado  federal</t>
  </si>
  <si>
    <t>Presupuesto Original  Asignado estatal</t>
  </si>
  <si>
    <t>Presupuesto Original Asignado federal y estatal</t>
  </si>
  <si>
    <t>Cuadro 11.2 Presupuesto Total Autorizado Federal con Ampliaciones, Reducciones y Ejercido</t>
  </si>
  <si>
    <t>Presupuesto Original Asignado  Federal</t>
  </si>
  <si>
    <t>Presupuesto Total Autorizado Federal</t>
  </si>
  <si>
    <t>Presupuesto Ejercido Federal</t>
  </si>
  <si>
    <t>Cuadro 11.3 Presupuesto Total Autorizado Estatal con Ampliaciones, Reducciones y Ejercido</t>
  </si>
  <si>
    <t>Presupuesto Original Asignado  Estatal</t>
  </si>
  <si>
    <t>Presupuesto Total Autorizado  Estatal</t>
  </si>
  <si>
    <t>Presupuesto Ejercido Estatal</t>
  </si>
  <si>
    <t>Cuadro 11.4 Presupuesto Total Autorizado Federal y Estatal, Ampliaciones, Reducciones y Ejercido</t>
  </si>
  <si>
    <t>Presupuesto Original Asignado  Federal y Estatal</t>
  </si>
  <si>
    <t>Presupuesto Total Autorizado  Federal y Estatal</t>
  </si>
  <si>
    <t>Presupuesto Total Ejercido Federal y Estatal</t>
  </si>
  <si>
    <t>Cuadro 11.5 Presupuesto Ejercido</t>
  </si>
  <si>
    <t>(SE REALIZARON ACTUALIZACIONES EN ALGUNOS INDICADORES EN EL SISTEMA)</t>
  </si>
  <si>
    <t>Programa Educativo</t>
  </si>
  <si>
    <t>Promedio Calificación
(A+B+C)/3</t>
  </si>
  <si>
    <t>Promedio de Aprovechamiento Académico Cuatrimestral</t>
  </si>
  <si>
    <t>Cuadro 13.2</t>
  </si>
  <si>
    <t>Cifras</t>
  </si>
  <si>
    <t>Turno Matutino</t>
  </si>
  <si>
    <t>Turno Vespertino</t>
  </si>
  <si>
    <t>Estatal</t>
  </si>
  <si>
    <t>Federal</t>
  </si>
  <si>
    <t>Cuatrimestre Septiembre - Diciembre</t>
  </si>
  <si>
    <t>Por Parte de la Universidad</t>
  </si>
  <si>
    <t>Cuatrimestre Enero - Abril</t>
  </si>
  <si>
    <t>Cuatrimestre Mayo - Agosto</t>
  </si>
  <si>
    <t xml:space="preserve">Número de becas otorgadas en "el ciclo escolar" </t>
  </si>
  <si>
    <t>Matrícula atendida en "el Ciclo Escolar</t>
  </si>
  <si>
    <t>Porcentaje de Alumnos Beneficiados</t>
  </si>
  <si>
    <t>A/B</t>
  </si>
  <si>
    <t>Total de Alumnos</t>
  </si>
  <si>
    <t>Alumnos Con Movilidad</t>
  </si>
  <si>
    <t>Docentes Con Movilidad</t>
  </si>
  <si>
    <t>Total de Docentes Con Movilidad</t>
  </si>
  <si>
    <t>Líneas de investigación y Aplicación del Desarrollo Tecnologico</t>
  </si>
  <si>
    <t>Articulos  arbitrados y elaborados por los PTC</t>
  </si>
  <si>
    <t>PTC  inscritos en el Sistema Nacional de Investigadoes</t>
  </si>
  <si>
    <t>Con trabajo Actual fuera de la universidad</t>
  </si>
  <si>
    <t>Sin trabajo en los ultimos tres años fuera de la universidad</t>
  </si>
  <si>
    <t>Sin trabajo más de tres años fuera de la universidad</t>
  </si>
  <si>
    <t>Actualmente estudiando</t>
  </si>
  <si>
    <t>Programa Educativo con Evaluacion Diagmostica</t>
  </si>
  <si>
    <t>Nivel del Programa Educativo con Evaluacion Diagnóstica</t>
  </si>
  <si>
    <t>Nombre del Organismo</t>
  </si>
  <si>
    <t>Vigencia de la Evaluación Diagnóstica</t>
  </si>
  <si>
    <t>Fecha de Inicio de la Evaluación Diagnóstica</t>
  </si>
  <si>
    <t>Situación en el trabajo No relacionado con su ejercicio profesional</t>
  </si>
  <si>
    <t>Edificios instalados en la Universidad</t>
  </si>
  <si>
    <t>Estructura del edificio (concreto, metálico, otro)</t>
  </si>
  <si>
    <t>COAT (TOTAL ESPACIOS UTILIZADOS CUADRO 13.3)</t>
  </si>
  <si>
    <t>CT = CL +COAT (TOTAL ESPACIOS UTILIZADOS)</t>
  </si>
  <si>
    <t>CL= CAPACIDAD TOTAL DE ALUMNOS Y DOCENTES QUE OCUPAN ESPACIOS ACADEMICOS, LABORATORIOS, TALLERES Y AULAS</t>
  </si>
  <si>
    <t xml:space="preserve">Centro de Información Biblioteca </t>
  </si>
  <si>
    <t>CONCRETO</t>
  </si>
  <si>
    <t>Edificio Atípico</t>
  </si>
  <si>
    <t>Edificio Capacidad 400</t>
  </si>
  <si>
    <t>Pluriforum Deportivo</t>
  </si>
  <si>
    <t>Espacios utilizados (Capacidad total de alumnos y docentes que ocupan espacios académicos, laboratorios, talleres y aulas)</t>
  </si>
  <si>
    <t>Docentes o académicos</t>
  </si>
  <si>
    <t>Laboratorios</t>
  </si>
  <si>
    <t>Aulas (alumnos)</t>
  </si>
  <si>
    <t xml:space="preserve">Total </t>
  </si>
  <si>
    <t>NOTA: LOS EDIFICIOS QUE NO SE OCUPAN PARA ESPACIOS ACADEMICOS DEJAR LOS DATOS EN CERO (ejemplo biblioteca, centro de información)</t>
  </si>
  <si>
    <t>Cuadro 13.3</t>
  </si>
  <si>
    <t>Espacios utilizados por áreas de trabajo (Capacidad de personas que ocupan otras áreas de trabajo: Centro de Información (cómputo, videoconferencias, audiovisuales), rectoría, Administrativos, Biblioteca, Cafetería, Auditorio, Gimnasio, etc.)</t>
  </si>
  <si>
    <t>Centro de información</t>
  </si>
  <si>
    <t>Rectoría</t>
  </si>
  <si>
    <t>Administrativos</t>
  </si>
  <si>
    <t>Cafetería o Comedor</t>
  </si>
  <si>
    <t>Auditorio</t>
  </si>
  <si>
    <t xml:space="preserve">Gimnasio </t>
  </si>
  <si>
    <t>&lt;</t>
  </si>
  <si>
    <t>Cuadro 13.4</t>
  </si>
  <si>
    <t>Uso de recursos para los edificios.</t>
  </si>
  <si>
    <t>Edificios construidos con recurso 100% estatal</t>
  </si>
  <si>
    <t>Edificios construidos con recurso estatal y federal</t>
  </si>
  <si>
    <t>Edificios construidos con otro tipo de recurso</t>
  </si>
  <si>
    <t>No. Edificio</t>
  </si>
  <si>
    <t>Costo $</t>
  </si>
  <si>
    <t>Estatus Actual</t>
  </si>
  <si>
    <t>Costo Federal</t>
  </si>
  <si>
    <t>Costo Estatal</t>
  </si>
  <si>
    <t>Costo</t>
  </si>
  <si>
    <t>origen del recurso</t>
  </si>
  <si>
    <t>Cuadro 13.5</t>
  </si>
  <si>
    <t>Distribución porcentual de la matrícula anual inicial del ciclo escolar .</t>
  </si>
  <si>
    <t>Turno Nocturno</t>
  </si>
  <si>
    <t>Turno Despresurizado</t>
  </si>
  <si>
    <t>Turno Mixto</t>
  </si>
  <si>
    <t>Matrícula Total</t>
  </si>
  <si>
    <t>TUE 1</t>
  </si>
  <si>
    <t>TUE 2</t>
  </si>
  <si>
    <t>TUE 3</t>
  </si>
  <si>
    <t>TUE 4</t>
  </si>
  <si>
    <t>TUE 5</t>
  </si>
  <si>
    <t>Alumnos en Dual</t>
  </si>
  <si>
    <t>Alumnos a distancia</t>
  </si>
  <si>
    <t>Laboratorios y Talleres</t>
  </si>
  <si>
    <t>2.4 PROCESOS CERTIFICADOS</t>
  </si>
  <si>
    <t>Nombre del certificado</t>
  </si>
  <si>
    <t>ISO</t>
  </si>
  <si>
    <t>ISO 27000</t>
  </si>
  <si>
    <t>Seguridad e Higiene Laboral</t>
  </si>
  <si>
    <t>Equidad de Género</t>
  </si>
  <si>
    <t>CMMI nivel 2</t>
  </si>
  <si>
    <t>ISO 14001:2004</t>
  </si>
  <si>
    <t>RENIECYT</t>
  </si>
  <si>
    <t xml:space="preserve">Otras Certificaciones </t>
  </si>
  <si>
    <t>Procesos de Certificados de ISO</t>
  </si>
  <si>
    <t>Académico</t>
  </si>
  <si>
    <t>SON MACROPROCESOS</t>
  </si>
  <si>
    <t>Administración /Gestión de Recursos</t>
  </si>
  <si>
    <t>Cantidad</t>
  </si>
  <si>
    <t>Cuénta con blibioteca  fisica (con libros y volúmenes)?</t>
  </si>
  <si>
    <t>Cuénta con biblioteca virtual?</t>
  </si>
  <si>
    <t>Cuénta con colecciones bibliográficas?</t>
  </si>
  <si>
    <t>Cuénta con colecciones hemerográficas?</t>
  </si>
  <si>
    <t>Cuénta con colecciones audiovisuales?</t>
  </si>
  <si>
    <t>Cuénta con colecciones especiales?</t>
  </si>
  <si>
    <t>Cuénta con reportes técnicos en papel?</t>
  </si>
  <si>
    <t>Cuénta con reportes técnicos en CD?</t>
  </si>
  <si>
    <t xml:space="preserve"> Si=1 No=0</t>
  </si>
  <si>
    <t xml:space="preserve">Area de Información Servicios de                </t>
  </si>
  <si>
    <t>PEE4</t>
  </si>
  <si>
    <t xml:space="preserve">PTCP2 = </t>
  </si>
  <si>
    <t>CP5=</t>
  </si>
  <si>
    <t>Cuadro 37.1 Tutorías</t>
  </si>
  <si>
    <t>Dato</t>
  </si>
  <si>
    <t>Hombres</t>
  </si>
  <si>
    <t>Mujeres</t>
  </si>
  <si>
    <t>Matricula total al inicio del cuatrimestre</t>
  </si>
  <si>
    <t>EITA</t>
  </si>
  <si>
    <t>Formula</t>
  </si>
  <si>
    <t>EISV</t>
  </si>
  <si>
    <t>Número de estudiantes de la institución que  cuentan con un tutor asignado</t>
  </si>
  <si>
    <t>Total de estudiantes de la institución identificados en situación de vulnerabilidad en las tres condiciones (académico, personal y socioeconómico)</t>
  </si>
  <si>
    <t>Número de estudiantes en la institución que continúan en el siguiente cuatrimestre y que fueron atendidos ante la canalización de su tutor por riesgo académico, personal y socioeconómico</t>
  </si>
  <si>
    <t>EIRAPS</t>
  </si>
  <si>
    <t>Total de estudiantes atendidos por tutorias en la institución</t>
  </si>
  <si>
    <t>EAT</t>
  </si>
  <si>
    <t>Total de estudiantes atendidos por tutorías en la institución por Profesores de Tiempo Completo</t>
  </si>
  <si>
    <t>Total de estudiantes atendidos por tutorías en la institución por Profesores de Asinatura</t>
  </si>
  <si>
    <t>Total de tutores de Profesores de Tiempo Completo de la institución</t>
  </si>
  <si>
    <t>Total de tutores de Profesores de Asinatura de la institución</t>
  </si>
  <si>
    <t>Número de estudiantes de la institución atendidos ante la canalización de su tutor</t>
  </si>
  <si>
    <t>Número de tutores de la institución capacitados en inducción, formación y actualización</t>
  </si>
  <si>
    <t>EATPTC</t>
  </si>
  <si>
    <t>EATPA</t>
  </si>
  <si>
    <t>TIC</t>
  </si>
  <si>
    <t>Total de estudiantes canalizados a asesorías académicas de la institución</t>
  </si>
  <si>
    <t>Total de estudiantes atendidos por asesorías académicas de la institución.</t>
  </si>
  <si>
    <t>EAAC</t>
  </si>
  <si>
    <t>Cuadro 38.1.1</t>
  </si>
  <si>
    <t>Alumnos inscritos del último cuatrimestre del nivel académico en estadías</t>
  </si>
  <si>
    <t>Alumnos inscritos en el cuatrimestre que realizarón su servicio social de nivel académico</t>
  </si>
  <si>
    <t>Número total de alumnos inscritos del último cuatrimestre del nivel académico</t>
  </si>
  <si>
    <t>NTAE</t>
  </si>
  <si>
    <t>NTASS</t>
  </si>
  <si>
    <t>b) Convenios nacionales firmados acumulados al ciclo escolar</t>
  </si>
  <si>
    <t>c) Convenios nacionales firmados acumulados con instituciones de educación superior y/o centros de investigación en el ciclo escolar</t>
  </si>
  <si>
    <t>Cuadro 26.2.1 Convenios firmados con empresas u Organismos Internacionales</t>
  </si>
  <si>
    <t>a) Organismos vinculados  acumulados al ciclo escolar</t>
  </si>
  <si>
    <t>b) Número de convenios firmados acumulados al ciclo escolar</t>
  </si>
  <si>
    <t>c) Número de convenios firmados acumulados con instituciones de educación superior en el ciclo escolar</t>
  </si>
  <si>
    <t>TAMN</t>
  </si>
  <si>
    <t>TDMN</t>
  </si>
  <si>
    <t>TAMI</t>
  </si>
  <si>
    <t>TDMI</t>
  </si>
  <si>
    <t>Egresados que asisten a cursos según tipo</t>
  </si>
  <si>
    <t>Absorción</t>
  </si>
  <si>
    <t>Cuadro 34.2.1</t>
  </si>
  <si>
    <t xml:space="preserve">Nota: Agregar este cuadro por cada nivel educativo </t>
  </si>
  <si>
    <t>Matrícula indigena y con capacidades diferentes del nivel LICENCIATURA según sexo</t>
  </si>
  <si>
    <t>Total de egresados de 2018</t>
  </si>
  <si>
    <t xml:space="preserve">Egresados de 2018 trabajando a seis meses de egreso </t>
  </si>
  <si>
    <t>Egresados de 2018 desempleados</t>
  </si>
  <si>
    <t>Egresados de 2018 sin localizar</t>
  </si>
  <si>
    <t>TOTAL             L, BASE 10</t>
  </si>
  <si>
    <t>Nota: Información correspondiente al ciclo escolar 2018-2019.</t>
  </si>
  <si>
    <t>Nota: Información correspondiente al ciclo escolar 2018-2019</t>
  </si>
  <si>
    <t>Egresados de LICENCIATURA de 2018</t>
  </si>
  <si>
    <t>TOTAL            L, BASE 10</t>
  </si>
  <si>
    <t>Cuadro 37.2 Asesorias</t>
  </si>
  <si>
    <t>No.de edicios</t>
  </si>
  <si>
    <t>Capacidad Total de los edificios</t>
  </si>
  <si>
    <t>CL</t>
  </si>
  <si>
    <t>TOTALES</t>
  </si>
  <si>
    <t>Matícula total</t>
  </si>
  <si>
    <t>Total de capacidad de los edificios</t>
  </si>
  <si>
    <t>Total de capacidad instalada</t>
  </si>
  <si>
    <t>Edificios construidos con recurso federal</t>
  </si>
  <si>
    <t>Número de subscripciones a revistas fisicamente o electronicas vigentes al ciclo evaluado</t>
  </si>
  <si>
    <t>Número de subscripciones a bibliotecas virtuales  vigentes al ciclo evaluado para ser consultadas por los alumnos</t>
  </si>
  <si>
    <t>1/2</t>
  </si>
  <si>
    <t>3/4</t>
  </si>
  <si>
    <t>PROBLEMAS Económicos</t>
  </si>
  <si>
    <t>Egresados de 2018 cuya actividad laboral es acorde a su formación académica por programa educativo</t>
  </si>
  <si>
    <t>Egresados de 2018 que continúan estudiando</t>
  </si>
  <si>
    <t>Año de incorporación a la Universidad</t>
  </si>
  <si>
    <t>versión</t>
  </si>
  <si>
    <t>Porcentaje Promedio de Deserción de la Universidad</t>
  </si>
  <si>
    <t>Septiembre - Diciembre 2017</t>
  </si>
  <si>
    <t>Enero-Abril 2018</t>
  </si>
  <si>
    <t>Mayo-Agosto 2018</t>
  </si>
  <si>
    <t>Septiembre - Diciembre 2018</t>
  </si>
  <si>
    <t>Enero-Abril 2019</t>
  </si>
  <si>
    <t>Mayo-Agosto 2019</t>
  </si>
  <si>
    <t>Cuadro 5.2.1</t>
  </si>
  <si>
    <t>1996-1997</t>
  </si>
  <si>
    <t>1997-1998</t>
  </si>
  <si>
    <t>1998 - 1999</t>
  </si>
  <si>
    <t>1999-2000</t>
  </si>
  <si>
    <t>2000-2001</t>
  </si>
  <si>
    <t>2001 - 2002</t>
  </si>
  <si>
    <t>2002 - 2003</t>
  </si>
  <si>
    <t>2003 - 2004</t>
  </si>
  <si>
    <t>2004 - 2005</t>
  </si>
  <si>
    <t>2005 - 2006</t>
  </si>
  <si>
    <t>2006 - 2007</t>
  </si>
  <si>
    <t>2007 - 2008</t>
  </si>
  <si>
    <t>2008 - 2009</t>
  </si>
  <si>
    <t>2009 - 2010</t>
  </si>
  <si>
    <t>2010 - 2011</t>
  </si>
  <si>
    <t>2011 - 2012</t>
  </si>
  <si>
    <t>2012 - 2013</t>
  </si>
  <si>
    <t>2013 - 2014</t>
  </si>
  <si>
    <t>2014 - 2015</t>
  </si>
  <si>
    <t>2015 - 2016</t>
  </si>
  <si>
    <t>2016 - 2017</t>
  </si>
  <si>
    <t>2017 - 2018</t>
  </si>
  <si>
    <t>2018 - 2019</t>
  </si>
  <si>
    <t>Gen.</t>
  </si>
  <si>
    <t>Periodo</t>
  </si>
  <si>
    <t>Fecha</t>
  </si>
  <si>
    <t>Egresados regulares</t>
  </si>
  <si>
    <t>Titulados Regulares</t>
  </si>
  <si>
    <t>Fecha de terminación</t>
  </si>
  <si>
    <t xml:space="preserve">Mujeres </t>
  </si>
  <si>
    <t xml:space="preserve">hombres </t>
  </si>
  <si>
    <t>Cuadro 5.3.1</t>
  </si>
  <si>
    <t>Egresados rezagados</t>
  </si>
  <si>
    <t>Titulados Rezagados</t>
  </si>
  <si>
    <t>Cuadro 5.4.1</t>
  </si>
  <si>
    <t>Titulados de manera electronica regulares</t>
  </si>
  <si>
    <t>Titulados de manera electronica rezagados</t>
  </si>
  <si>
    <t>EML
3/2</t>
  </si>
  <si>
    <t>EMA
4/3</t>
  </si>
  <si>
    <t>Nota: Este cuadro se crea según los niveles que tenga la universidad</t>
  </si>
  <si>
    <t>OTRAS CAUSAS (ESPECIFICAR EN COMENTARIOS)</t>
  </si>
  <si>
    <t>Alumnos de nuevo ingreso inscritos a la universidad que no presentaron el EXANI II</t>
  </si>
  <si>
    <t>Egresados de bachillerato que presentaron el EXANI - II en la UP</t>
  </si>
  <si>
    <t>Alumnos de nuevo ingreso a la UP</t>
  </si>
  <si>
    <t>UNIVERSIDAD POLITÉCNICA:</t>
  </si>
  <si>
    <t>Aprovechamiento Académico del Nivel MAESTRÍA (con Competencias Profesionales) Según Carrera</t>
  </si>
  <si>
    <t>Aprovechamiento Académico del Nivel INGENIERÍA (con Competencias Profesionales) Según Carrera</t>
  </si>
  <si>
    <t>MAESTRÍA</t>
  </si>
  <si>
    <t>INGENIERÍA</t>
  </si>
  <si>
    <t>MAESTRÍA - Porcentaje Promedio Cuatrimestral de Reprobación</t>
  </si>
  <si>
    <t xml:space="preserve"> INGENIERÍA- Porcentaje Promedio Cuatrimestral de Reprobación</t>
  </si>
  <si>
    <t xml:space="preserve"> LICENCIATURA- Deserción Cuatrimestral</t>
  </si>
  <si>
    <t>INGENIERÍA - Deserción Cuatrimestral</t>
  </si>
  <si>
    <t>Principales causas de Deserción del Nivel MAESTRÍA</t>
  </si>
  <si>
    <t>Principales causas de Deserción del Nivel INGENIERÍA</t>
  </si>
  <si>
    <t xml:space="preserve">Tasa de Egreso y Titulación de MAESTRÍA (Año 2017-2018) </t>
  </si>
  <si>
    <t xml:space="preserve">Tasa de Egreso y Titulación de MAESTRÍA (Año 2018-2019) </t>
  </si>
  <si>
    <t>EGRESADOS</t>
  </si>
  <si>
    <t xml:space="preserve">TITULADOS </t>
  </si>
  <si>
    <t xml:space="preserve">EGRESADOS </t>
  </si>
  <si>
    <t>Titulados de LICENCIATURA POR D.G.P.</t>
  </si>
  <si>
    <t>Egresados de LICENCIATURA incorporados al mercado laboral y que trabajan en Área afín</t>
  </si>
  <si>
    <t>Egresados de MAESTRÍA  incorporados al mercado laboral y que trabajan en área afín</t>
  </si>
  <si>
    <t>Egresados de INGENIERÍA  incorporados al mercado laboral y que trabajan en área afín</t>
  </si>
  <si>
    <t>Nota: Información correspondiente al ciclo escolar 2018-2019, para LICENCIATURA</t>
  </si>
  <si>
    <t>Egresados de MAESTRÍA Satisfechos :</t>
  </si>
  <si>
    <t>Egresados de INGENIERÍA Satisfechos :</t>
  </si>
  <si>
    <t>Egresados de LICENCIATURA en estudios superiores en una Universidad Politécnica a seis meses de su egreso</t>
  </si>
  <si>
    <t>Egresados de MAESTRÍA en estudios superiores en una Universidad Politécnica a seis meses de su egreso</t>
  </si>
  <si>
    <t>Egresados de MAESTRÍA de 2018</t>
  </si>
  <si>
    <t>Cuadro 9.2.5</t>
  </si>
  <si>
    <t>Egresados de INGENIERÍA en estudios superiores en una Universidad Politécnica a seis meses de su egreso</t>
  </si>
  <si>
    <t xml:space="preserve">Egresados de LICENCIATURA de 2018 que continúan estudios de posgrado </t>
  </si>
  <si>
    <t xml:space="preserve">Egresados de MAESTRÍA de 2018 que continúan estudios de posgrado </t>
  </si>
  <si>
    <t xml:space="preserve">Egresados de INGENIERÍA de 2018 que continúan estudios de posgrado </t>
  </si>
  <si>
    <t>Egresados de INGENIERÍA de 2018</t>
  </si>
  <si>
    <t>Tasa de empleadores satisfechos de MAESTRÍA</t>
  </si>
  <si>
    <t>Grado de Satisfacción de los egresados de MAESTRÍA</t>
  </si>
  <si>
    <t>Tasa de empleadores satisfechos de INGENIERÍA</t>
  </si>
  <si>
    <t>Grado de Satisfacción de los egresados del INGENIERÍA</t>
  </si>
  <si>
    <t>Indicar con una X la situación en que se encuentra la UP</t>
  </si>
  <si>
    <t>Relación de Programas Educativos de MAESTRÍA con Evaluación Diagnóstica Según Nivel</t>
  </si>
  <si>
    <t>Relación de la Matrícula en Programas Educativos de MAESTRÍA con Evaluación Diagnóstica Según Nivel de Evaluación</t>
  </si>
  <si>
    <t>Relación de la Matrícula en Programas Educativos de INGENIERÍA con Evaluación Diagnóstica Según Nivel de Evaluación</t>
  </si>
  <si>
    <t>Relación de Programas Educativos de MAESTRÍA Acreditados Nacionalmente</t>
  </si>
  <si>
    <t>Relación de Programas Educativos de INGENIERÍA Acreditados Nacionalmente</t>
  </si>
  <si>
    <t>Relación de Programas Educativos de MAESTRÍA Acreditados Internacionalmente</t>
  </si>
  <si>
    <t>Relación de Programas Educativos de  INGENIERÍA Acreditados Internacionalmente</t>
  </si>
  <si>
    <t>Capacitación del Personal de la Universidad :</t>
  </si>
  <si>
    <t xml:space="preserve">NOMBRE DEL PROGRAMA EDUCATIVO QUE OFRECE LA UNIVERSIDAD </t>
  </si>
  <si>
    <t>NOMBRE DEL PROGRAMA EDUCATIVO QUE OFRECE LA UNIVERSIDAD</t>
  </si>
  <si>
    <t>EGRESADOS DE MAESTRÍA</t>
  </si>
  <si>
    <t>EGRESADOS DE INGENIERÍA</t>
  </si>
  <si>
    <t>Egresados de MAESTRÍA colocados en plazas contactadas por el área de bolsa de trabajo de la universidad</t>
  </si>
  <si>
    <t>Plazas de MAESTRÍA contactadas por el área de bolsa de trabajo de la universidad</t>
  </si>
  <si>
    <t>Egresados de INGENIERÍA colocados en plazas contactadas por el área de bolsa de trabajo de la universidad</t>
  </si>
  <si>
    <t>Plazas de INGENIERÍA contactadas por el área de bolsa de trabajo de la universidad</t>
  </si>
  <si>
    <t>Matrícula de MAESTRÍA al inicio del ciclo escolar</t>
  </si>
  <si>
    <t>Matrícula de INGENIERÍA al inicio del ciclo escolar</t>
  </si>
  <si>
    <t>Matrícula del Nivel MAESTRÍA, Ingreso, Reingreso Según Sexo</t>
  </si>
  <si>
    <t>Matrícula del Nivel INGENIERÍA, Ingreso, Reingreso Según Sexo</t>
  </si>
  <si>
    <t>MAESTRÍA - Deserción Cuatrimestral</t>
  </si>
  <si>
    <t>¿Cómo califica el Modelo Educativo?</t>
  </si>
  <si>
    <t>Relación de Programas Educativos de INGENIERÍA con Evaluación Diagnóstica Según Nivel</t>
  </si>
  <si>
    <t>Egresados de  MAESTRÍA colocados</t>
  </si>
  <si>
    <t>Egresados de INGENIERÍA colocados</t>
  </si>
  <si>
    <t>PROBLEMAS ECONÓMICOS</t>
  </si>
  <si>
    <t>Estadias y servicio social del nivel :</t>
  </si>
  <si>
    <t>TUE 6</t>
  </si>
  <si>
    <t>A/F*100</t>
  </si>
  <si>
    <t>B/F*100</t>
  </si>
  <si>
    <t>C/F*100</t>
  </si>
  <si>
    <t>D/F*100</t>
  </si>
  <si>
    <t>E/F*100</t>
  </si>
  <si>
    <t>Total/F*100</t>
  </si>
  <si>
    <t>Alumnado</t>
  </si>
  <si>
    <t>Alumnado en Dual</t>
  </si>
  <si>
    <t>Alumnado a Distancia</t>
  </si>
  <si>
    <t xml:space="preserve">Cuadro 14.1 </t>
  </si>
  <si>
    <t xml:space="preserve">Matrícula total anual inicial </t>
  </si>
  <si>
    <t>Relación de Programas Pertinentes del Nivel LICENCIATURA por Matrícula Según Fechas de Estudios</t>
  </si>
  <si>
    <t>Relación de Programas Pertinentes de MAESTRÍA por Matrícula Según Fechas de Estudios</t>
  </si>
  <si>
    <t>Relación de Programas Pertinentes de INGENIERÍA por Matrícula Según Fechas de Estudios</t>
  </si>
  <si>
    <t>Egresados de INGENIERÍA de 2018 que continúan estudios de posgrado en la UP</t>
  </si>
  <si>
    <t>Cuadro 9.1.3</t>
  </si>
  <si>
    <t>Cuadro 9.1.4</t>
  </si>
  <si>
    <t>Cuadro 9.1.5</t>
  </si>
  <si>
    <t>Egresados de LICENCIATURA de 2018 que continúan estudios de posgrado en la UP</t>
  </si>
  <si>
    <t>SUP2</t>
  </si>
  <si>
    <t>DESACTIVADO EN EL SISTEMA, NO APLICA</t>
  </si>
  <si>
    <t>INDICADORES EN COLOR VERDE, SON LOS QUE SE REPORTARON CUATRIMESTRALMENTE, EN ESTA CAPTURA ANUAL NO APLICA, EN EL SISTEMA LES APARECERÁN LOS DATOS PRECARGADOS PERO NO SE PUEDEN MODIFICAR</t>
  </si>
  <si>
    <t>ESTE INDICADOR SE CAPTURÓ CUATRIMESTRALMENTE, EN ESTA CAPTURA ANUAL NO APLICA</t>
  </si>
  <si>
    <t>ESTE INDICADOR SE LLENA DE MANERA AUTOMÁTICA EN EL SISTEMA</t>
  </si>
  <si>
    <t>Universidad Politécnica de Huejutla</t>
  </si>
  <si>
    <t>UPH121112S64</t>
  </si>
  <si>
    <t>X</t>
  </si>
  <si>
    <t>HIDALGO</t>
  </si>
  <si>
    <t>HUEJUTLA DE REYES</t>
  </si>
  <si>
    <t>TEPOXTEQUITO</t>
  </si>
  <si>
    <t>DR. EDUARDO MOGICA MARTÍNEZ</t>
  </si>
  <si>
    <t>01 789 855 0001</t>
  </si>
  <si>
    <t>MTRO. FRANCISCO ESCORZA PÉREZ</t>
  </si>
  <si>
    <t>fescorza@uphuejutla.edu.mx</t>
  </si>
  <si>
    <t>IFF Y CP ABRAHAM CUEVAS HERNÁNDEZ</t>
  </si>
  <si>
    <t>acuevas@uphuejutla.edu.mx</t>
  </si>
  <si>
    <t>LICENCIATURA EN ADMINISTRACIÓN DE EMPRESAS TURÍSTICAS</t>
  </si>
  <si>
    <t>INGENIERÍA EN ENERGÍA</t>
  </si>
  <si>
    <t>INGENIERÍA EN LOGÍSTICA Y TRANSPORTE</t>
  </si>
  <si>
    <t>INGENIERÍA EN TECNOLOGÍA TEXTIL</t>
  </si>
  <si>
    <t>INGENIERÍA AGROINDUSTRIAL</t>
  </si>
  <si>
    <t>Mtro. Francisco Escorza Pérez</t>
  </si>
  <si>
    <t>Secretario Académico</t>
  </si>
  <si>
    <t>Participación positiva por parte de los alumnos</t>
  </si>
  <si>
    <r>
      <t>Tasa de Egreso y Titulación de LICENCIATURA (Año 2017-</t>
    </r>
    <r>
      <rPr>
        <b/>
        <sz val="10"/>
        <color rgb="FFFF0000"/>
        <rFont val="Arial"/>
        <family val="2"/>
      </rPr>
      <t>2018</t>
    </r>
    <r>
      <rPr>
        <b/>
        <sz val="10"/>
        <rFont val="Arial"/>
        <family val="2"/>
      </rPr>
      <t>) Mayo - Agosto</t>
    </r>
  </si>
  <si>
    <r>
      <t>Tasa de Egreso y Titulación de LICENCIATURA (Año 2018-</t>
    </r>
    <r>
      <rPr>
        <b/>
        <sz val="10"/>
        <color rgb="FFFF0000"/>
        <rFont val="Arial"/>
        <family val="2"/>
      </rPr>
      <t>2019</t>
    </r>
    <r>
      <rPr>
        <b/>
        <sz val="10"/>
        <rFont val="Arial"/>
        <family val="2"/>
      </rPr>
      <t>) Mayo - Agosto</t>
    </r>
  </si>
  <si>
    <r>
      <t>Tasa de Egreso y Titulación de INGENIERÍA (Año 2017</t>
    </r>
    <r>
      <rPr>
        <b/>
        <sz val="10"/>
        <color rgb="FFFF0000"/>
        <rFont val="Arial"/>
        <family val="2"/>
      </rPr>
      <t>-2018</t>
    </r>
    <r>
      <rPr>
        <b/>
        <sz val="10"/>
        <rFont val="Arial"/>
        <family val="2"/>
      </rPr>
      <t>) Septiembre - Diciembre</t>
    </r>
  </si>
  <si>
    <r>
      <t>Tasa de Egreso y Titulación de INGENIERÍA (Año 2018-</t>
    </r>
    <r>
      <rPr>
        <b/>
        <sz val="10"/>
        <color rgb="FFFF0000"/>
        <rFont val="Arial"/>
        <family val="2"/>
      </rPr>
      <t>2019</t>
    </r>
    <r>
      <rPr>
        <b/>
        <sz val="10"/>
        <rFont val="Arial"/>
        <family val="2"/>
      </rPr>
      <t>)</t>
    </r>
  </si>
  <si>
    <t>Licenciatura en Administración de Empresas Turísticas</t>
  </si>
  <si>
    <t>Ingeniería Agroindustrial</t>
  </si>
  <si>
    <t>0</t>
  </si>
  <si>
    <t>Ingeniería en Energía</t>
  </si>
  <si>
    <t>Ingeniería en  Logistica y Transporte</t>
  </si>
  <si>
    <t>El programa educativo no se encuentra acreditado</t>
  </si>
  <si>
    <t>Licencitura en Administración de Empresas Turisticas</t>
  </si>
  <si>
    <t>Ingeniería en Logistica y Transporte</t>
  </si>
  <si>
    <t>Licenciatura en Admon. Empresas Turisticas</t>
  </si>
  <si>
    <t>Ingeniería en Logística y Transporte</t>
  </si>
  <si>
    <t xml:space="preserve">Ingeniería Agroindustrial </t>
  </si>
  <si>
    <t>Ingeniería en Tecnología Textil</t>
  </si>
  <si>
    <t>ADMINISTRACIÓN DE EMPRESAS TURÍSTICAS</t>
  </si>
  <si>
    <t>ENERGÍA</t>
  </si>
  <si>
    <t>LOGÍSTICA Y TRANSPORTE</t>
  </si>
  <si>
    <t>AGROINDUSTRIAL</t>
  </si>
  <si>
    <t>TECNOLOGÍA TEXTIL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</si>
</sst>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yyyy\-mm\-dd;@"/>
    <numFmt numFmtId="167" formatCode="&quot;$&quot;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9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b/>
      <sz val="9"/>
      <color rgb="FF0D0D0D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 tint="4.9989318521683403E-2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sto MT"/>
      <family val="1"/>
    </font>
    <font>
      <b/>
      <sz val="11"/>
      <color theme="1"/>
      <name val="Arial"/>
      <family val="2"/>
    </font>
    <font>
      <b/>
      <sz val="10"/>
      <color rgb="FF0D0D0D"/>
      <name val="Arial"/>
      <family val="2"/>
    </font>
    <font>
      <sz val="10"/>
      <name val="Lucida Sans Unicode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7" fillId="0" borderId="0" applyNumberFormat="0" applyFill="0" applyBorder="0" applyAlignment="0" applyProtection="0"/>
  </cellStyleXfs>
  <cellXfs count="839">
    <xf numFmtId="0" fontId="0" fillId="0" borderId="0" xfId="0"/>
    <xf numFmtId="0" fontId="3" fillId="0" borderId="0" xfId="0" applyFont="1" applyAlignment="1"/>
    <xf numFmtId="0" fontId="7" fillId="0" borderId="0" xfId="0" applyFont="1" applyAlignment="1" applyProtection="1">
      <protection locked="0"/>
    </xf>
    <xf numFmtId="164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14" fillId="2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0" xfId="0" applyNumberFormat="1" applyFont="1"/>
    <xf numFmtId="3" fontId="0" fillId="0" borderId="0" xfId="0" applyNumberFormat="1"/>
    <xf numFmtId="0" fontId="14" fillId="0" borderId="1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2" borderId="5" xfId="0" applyFill="1" applyBorder="1"/>
    <xf numFmtId="0" fontId="5" fillId="0" borderId="2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center" vertical="center"/>
    </xf>
    <xf numFmtId="4" fontId="2" fillId="0" borderId="4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0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14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14" fillId="2" borderId="5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/>
    <xf numFmtId="0" fontId="9" fillId="0" borderId="5" xfId="0" applyFont="1" applyBorder="1" applyAlignment="1">
      <alignment horizontal="center" vertical="center"/>
    </xf>
    <xf numFmtId="0" fontId="19" fillId="0" borderId="0" xfId="0" applyFont="1" applyBorder="1" applyAlignment="1"/>
    <xf numFmtId="0" fontId="23" fillId="0" borderId="0" xfId="0" applyFont="1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4" fillId="2" borderId="5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2" fontId="0" fillId="0" borderId="0" xfId="0" applyNumberFormat="1"/>
    <xf numFmtId="2" fontId="9" fillId="2" borderId="12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166" fontId="5" fillId="0" borderId="20" xfId="0" applyNumberFormat="1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14" fillId="2" borderId="5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5" fillId="0" borderId="37" xfId="0" applyFont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3" fontId="0" fillId="0" borderId="49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 wrapText="1"/>
    </xf>
    <xf numFmtId="3" fontId="0" fillId="4" borderId="49" xfId="0" applyNumberFormat="1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167" fontId="0" fillId="0" borderId="49" xfId="0" applyNumberFormat="1" applyFill="1" applyBorder="1" applyAlignment="1">
      <alignment horizontal="center" vertical="center"/>
    </xf>
    <xf numFmtId="167" fontId="27" fillId="0" borderId="49" xfId="0" applyNumberFormat="1" applyFont="1" applyFill="1" applyBorder="1" applyAlignment="1">
      <alignment horizontal="center" vertical="center" wrapText="1"/>
    </xf>
    <xf numFmtId="167" fontId="0" fillId="0" borderId="49" xfId="0" applyNumberFormat="1" applyFill="1" applyBorder="1" applyAlignment="1">
      <alignment horizontal="center" vertical="center" wrapText="1"/>
    </xf>
    <xf numFmtId="167" fontId="0" fillId="0" borderId="13" xfId="0" applyNumberFormat="1" applyFill="1" applyBorder="1" applyAlignment="1">
      <alignment horizontal="center" vertical="center"/>
    </xf>
    <xf numFmtId="167" fontId="0" fillId="0" borderId="13" xfId="0" applyNumberForma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7" fontId="0" fillId="0" borderId="19" xfId="0" applyNumberFormat="1" applyFill="1" applyBorder="1" applyAlignment="1">
      <alignment horizontal="center" vertical="center"/>
    </xf>
    <xf numFmtId="167" fontId="0" fillId="0" borderId="19" xfId="0" applyNumberFormat="1" applyFill="1" applyBorder="1" applyAlignment="1">
      <alignment horizontal="center" vertical="center" wrapText="1"/>
    </xf>
    <xf numFmtId="0" fontId="0" fillId="0" borderId="47" xfId="0" applyBorder="1"/>
    <xf numFmtId="0" fontId="18" fillId="0" borderId="0" xfId="0" applyFont="1" applyFill="1" applyBorder="1" applyAlignment="1">
      <alignment horizontal="center" vertical="center" wrapText="1"/>
    </xf>
    <xf numFmtId="0" fontId="0" fillId="3" borderId="50" xfId="0" applyFill="1" applyBorder="1"/>
    <xf numFmtId="167" fontId="0" fillId="3" borderId="47" xfId="0" applyNumberFormat="1" applyFill="1" applyBorder="1"/>
    <xf numFmtId="0" fontId="0" fillId="3" borderId="47" xfId="0" applyFill="1" applyBorder="1"/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38" xfId="0" applyFont="1" applyFill="1" applyBorder="1" applyAlignment="1">
      <alignment vertical="center" wrapText="1"/>
    </xf>
    <xf numFmtId="0" fontId="14" fillId="0" borderId="3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20" fillId="0" borderId="49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14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4" fillId="2" borderId="3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2" borderId="13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/>
    </xf>
    <xf numFmtId="3" fontId="2" fillId="0" borderId="13" xfId="2" applyNumberFormat="1" applyFont="1" applyFill="1" applyBorder="1" applyAlignment="1">
      <alignment horizontal="center" vertical="center"/>
    </xf>
    <xf numFmtId="3" fontId="2" fillId="2" borderId="13" xfId="2" applyNumberFormat="1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center" vertical="center"/>
    </xf>
    <xf numFmtId="164" fontId="14" fillId="2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2" fillId="0" borderId="23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8" xfId="2" applyNumberFormat="1" applyFont="1" applyFill="1" applyBorder="1" applyAlignment="1">
      <alignment horizontal="center" vertical="center"/>
    </xf>
    <xf numFmtId="3" fontId="9" fillId="2" borderId="13" xfId="2" applyNumberFormat="1" applyFont="1" applyFill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vertical="center" wrapText="1"/>
    </xf>
    <xf numFmtId="3" fontId="9" fillId="2" borderId="5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10" fontId="14" fillId="2" borderId="5" xfId="0" applyNumberFormat="1" applyFont="1" applyFill="1" applyBorder="1" applyAlignment="1">
      <alignment horizontal="center" vertical="center" wrapText="1"/>
    </xf>
    <xf numFmtId="2" fontId="14" fillId="2" borderId="30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center"/>
    </xf>
    <xf numFmtId="4" fontId="2" fillId="0" borderId="18" xfId="0" applyNumberFormat="1" applyFont="1" applyBorder="1"/>
    <xf numFmtId="0" fontId="14" fillId="2" borderId="5" xfId="0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3" fontId="14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2" fillId="2" borderId="49" xfId="2" applyFont="1" applyFill="1" applyBorder="1" applyAlignment="1">
      <alignment vertical="center" wrapText="1"/>
    </xf>
    <xf numFmtId="164" fontId="9" fillId="2" borderId="19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3" fontId="9" fillId="2" borderId="19" xfId="2" applyNumberFormat="1" applyFont="1" applyFill="1" applyBorder="1" applyAlignment="1">
      <alignment horizontal="center" vertical="center" wrapText="1"/>
    </xf>
    <xf numFmtId="0" fontId="0" fillId="0" borderId="10" xfId="0" applyBorder="1"/>
    <xf numFmtId="3" fontId="18" fillId="2" borderId="19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18" fillId="0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2" fontId="18" fillId="0" borderId="0" xfId="0" applyNumberFormat="1" applyFont="1" applyFill="1" applyBorder="1" applyAlignment="1">
      <alignment vertical="center"/>
    </xf>
    <xf numFmtId="3" fontId="0" fillId="0" borderId="10" xfId="0" applyNumberFormat="1" applyFill="1" applyBorder="1"/>
    <xf numFmtId="0" fontId="0" fillId="0" borderId="0" xfId="0" applyFill="1" applyAlignment="1">
      <alignment vertical="top" wrapText="1"/>
    </xf>
    <xf numFmtId="0" fontId="0" fillId="0" borderId="0" xfId="0" applyFill="1"/>
    <xf numFmtId="4" fontId="18" fillId="2" borderId="19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23" xfId="0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 wrapText="1"/>
    </xf>
    <xf numFmtId="3" fontId="0" fillId="2" borderId="23" xfId="0" applyNumberFormat="1" applyFill="1" applyBorder="1" applyAlignment="1">
      <alignment horizontal="center" vertical="center" wrapText="1"/>
    </xf>
    <xf numFmtId="3" fontId="9" fillId="2" borderId="23" xfId="0" applyNumberFormat="1" applyFont="1" applyFill="1" applyBorder="1" applyAlignment="1">
      <alignment horizontal="center" vertical="center" wrapText="1"/>
    </xf>
    <xf numFmtId="3" fontId="18" fillId="2" borderId="49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165" fontId="2" fillId="0" borderId="43" xfId="0" applyNumberFormat="1" applyFont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0" fontId="0" fillId="0" borderId="0" xfId="0"/>
    <xf numFmtId="3" fontId="9" fillId="2" borderId="4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7" xfId="0" applyBorder="1"/>
    <xf numFmtId="0" fontId="0" fillId="0" borderId="3" xfId="0" applyBorder="1"/>
    <xf numFmtId="0" fontId="0" fillId="0" borderId="11" xfId="0" applyBorder="1"/>
    <xf numFmtId="0" fontId="0" fillId="2" borderId="7" xfId="0" applyFill="1" applyBorder="1"/>
    <xf numFmtId="0" fontId="2" fillId="2" borderId="47" xfId="0" applyFont="1" applyFill="1" applyBorder="1" applyAlignment="1">
      <alignment horizont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0" fontId="0" fillId="2" borderId="8" xfId="0" applyFill="1" applyBorder="1"/>
    <xf numFmtId="0" fontId="2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0" fillId="0" borderId="65" xfId="0" applyBorder="1"/>
    <xf numFmtId="0" fontId="0" fillId="0" borderId="60" xfId="0" applyBorder="1"/>
    <xf numFmtId="0" fontId="0" fillId="0" borderId="61" xfId="0" applyBorder="1"/>
    <xf numFmtId="0" fontId="0" fillId="0" borderId="50" xfId="0" applyBorder="1"/>
    <xf numFmtId="0" fontId="0" fillId="0" borderId="37" xfId="0" applyBorder="1"/>
    <xf numFmtId="0" fontId="0" fillId="0" borderId="66" xfId="0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14" fontId="0" fillId="0" borderId="47" xfId="0" applyNumberFormat="1" applyBorder="1"/>
    <xf numFmtId="0" fontId="9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3" fontId="18" fillId="3" borderId="19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 vertical="center" wrapText="1"/>
    </xf>
    <xf numFmtId="165" fontId="35" fillId="2" borderId="5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3" fontId="14" fillId="2" borderId="12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14" fillId="2" borderId="19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20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46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8" xfId="0" applyFont="1" applyFill="1" applyBorder="1"/>
    <xf numFmtId="0" fontId="9" fillId="0" borderId="0" xfId="0" applyFont="1" applyAlignment="1"/>
    <xf numFmtId="0" fontId="18" fillId="0" borderId="0" xfId="0" applyFont="1" applyAlignment="1"/>
    <xf numFmtId="3" fontId="18" fillId="0" borderId="47" xfId="0" applyNumberFormat="1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 applyProtection="1">
      <protection locked="0"/>
    </xf>
    <xf numFmtId="0" fontId="0" fillId="2" borderId="6" xfId="0" applyFill="1" applyBorder="1"/>
    <xf numFmtId="3" fontId="18" fillId="2" borderId="3" xfId="0" applyNumberFormat="1" applyFont="1" applyFill="1" applyBorder="1" applyAlignment="1">
      <alignment horizontal="center" vertical="center"/>
    </xf>
    <xf numFmtId="3" fontId="18" fillId="2" borderId="20" xfId="0" applyNumberFormat="1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3" fontId="18" fillId="2" borderId="51" xfId="0" applyNumberFormat="1" applyFont="1" applyFill="1" applyBorder="1" applyAlignment="1">
      <alignment horizontal="center" vertical="center"/>
    </xf>
    <xf numFmtId="3" fontId="18" fillId="2" borderId="49" xfId="0" applyNumberFormat="1" applyFont="1" applyFill="1" applyBorder="1" applyAlignment="1">
      <alignment horizontal="center" vertical="center"/>
    </xf>
    <xf numFmtId="3" fontId="18" fillId="2" borderId="13" xfId="0" applyNumberFormat="1" applyFont="1" applyFill="1" applyBorder="1" applyAlignment="1">
      <alignment horizontal="center" vertical="center"/>
    </xf>
    <xf numFmtId="3" fontId="18" fillId="2" borderId="19" xfId="0" applyNumberFormat="1" applyFont="1" applyFill="1" applyBorder="1" applyAlignment="1">
      <alignment horizontal="center" vertical="center"/>
    </xf>
    <xf numFmtId="3" fontId="0" fillId="2" borderId="49" xfId="0" applyNumberForma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0" fillId="0" borderId="0" xfId="0"/>
    <xf numFmtId="0" fontId="3" fillId="4" borderId="0" xfId="0" applyFont="1" applyFill="1" applyAlignment="1"/>
    <xf numFmtId="0" fontId="0" fillId="4" borderId="0" xfId="0" applyFill="1"/>
    <xf numFmtId="0" fontId="14" fillId="4" borderId="5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164" fontId="14" fillId="4" borderId="12" xfId="0" applyNumberFormat="1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164" fontId="14" fillId="4" borderId="19" xfId="0" applyNumberFormat="1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center" vertical="center" wrapText="1"/>
    </xf>
    <xf numFmtId="0" fontId="36" fillId="4" borderId="0" xfId="0" applyFont="1" applyFill="1"/>
    <xf numFmtId="0" fontId="3" fillId="6" borderId="0" xfId="0" applyFont="1" applyFill="1" applyAlignment="1"/>
    <xf numFmtId="0" fontId="0" fillId="6" borderId="0" xfId="0" applyFill="1"/>
    <xf numFmtId="0" fontId="7" fillId="6" borderId="0" xfId="0" applyFont="1" applyFill="1" applyAlignment="1" applyProtection="1">
      <protection locked="0"/>
    </xf>
    <xf numFmtId="0" fontId="14" fillId="6" borderId="5" xfId="0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5" fillId="6" borderId="5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9" fillId="6" borderId="0" xfId="0" applyFont="1" applyFill="1"/>
    <xf numFmtId="0" fontId="14" fillId="6" borderId="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3" fontId="14" fillId="6" borderId="5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vertical="center" wrapText="1"/>
    </xf>
    <xf numFmtId="164" fontId="14" fillId="6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0" fontId="9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0" xfId="0" applyFont="1" applyFill="1"/>
    <xf numFmtId="0" fontId="5" fillId="0" borderId="3" xfId="0" applyFont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/>
    </xf>
    <xf numFmtId="9" fontId="0" fillId="0" borderId="13" xfId="0" applyNumberForma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Fill="1" applyAlignment="1"/>
    <xf numFmtId="0" fontId="7" fillId="0" borderId="0" xfId="0" applyFont="1" applyFill="1" applyAlignment="1" applyProtection="1">
      <protection locked="0"/>
    </xf>
    <xf numFmtId="0" fontId="22" fillId="0" borderId="5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64" fontId="22" fillId="0" borderId="12" xfId="0" applyNumberFormat="1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164" fontId="22" fillId="0" borderId="13" xfId="0" applyNumberFormat="1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164" fontId="22" fillId="0" borderId="19" xfId="0" applyNumberFormat="1" applyFont="1" applyFill="1" applyBorder="1" applyAlignment="1">
      <alignment horizontal="center"/>
    </xf>
    <xf numFmtId="0" fontId="20" fillId="0" borderId="5" xfId="0" applyFont="1" applyFill="1" applyBorder="1"/>
    <xf numFmtId="164" fontId="22" fillId="0" borderId="5" xfId="0" applyNumberFormat="1" applyFont="1" applyFill="1" applyBorder="1" applyAlignment="1">
      <alignment horizontal="center"/>
    </xf>
    <xf numFmtId="164" fontId="14" fillId="0" borderId="16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 wrapText="1"/>
    </xf>
    <xf numFmtId="164" fontId="14" fillId="0" borderId="14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/>
    </xf>
    <xf numFmtId="164" fontId="9" fillId="0" borderId="67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4" fontId="9" fillId="0" borderId="56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20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Fill="1" applyBorder="1" applyAlignment="1">
      <alignment horizontal="center" vertical="center" wrapText="1"/>
    </xf>
    <xf numFmtId="3" fontId="14" fillId="0" borderId="23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 wrapText="1"/>
    </xf>
    <xf numFmtId="165" fontId="9" fillId="0" borderId="19" xfId="0" applyNumberFormat="1" applyFont="1" applyFill="1" applyBorder="1" applyAlignment="1">
      <alignment horizontal="center" vertical="center"/>
    </xf>
    <xf numFmtId="0" fontId="20" fillId="0" borderId="13" xfId="1" applyFont="1" applyBorder="1" applyAlignment="1">
      <alignment horizontal="center"/>
    </xf>
    <xf numFmtId="0" fontId="20" fillId="0" borderId="12" xfId="1" applyFont="1" applyBorder="1" applyAlignment="1">
      <alignment horizontal="center"/>
    </xf>
    <xf numFmtId="3" fontId="14" fillId="8" borderId="2" xfId="1" applyNumberFormat="1" applyFont="1" applyFill="1" applyBorder="1" applyAlignment="1">
      <alignment horizontal="center" vertical="center" wrapText="1"/>
    </xf>
    <xf numFmtId="3" fontId="14" fillId="8" borderId="20" xfId="1" applyNumberFormat="1" applyFont="1" applyFill="1" applyBorder="1" applyAlignment="1">
      <alignment horizontal="center" vertical="center" wrapText="1"/>
    </xf>
    <xf numFmtId="3" fontId="14" fillId="8" borderId="16" xfId="1" applyNumberFormat="1" applyFont="1" applyFill="1" applyBorder="1" applyAlignment="1">
      <alignment horizontal="center" vertical="center" wrapText="1"/>
    </xf>
    <xf numFmtId="3" fontId="14" fillId="8" borderId="14" xfId="1" applyNumberFormat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/>
    </xf>
    <xf numFmtId="1" fontId="5" fillId="0" borderId="2" xfId="1" applyNumberFormat="1" applyFont="1" applyBorder="1" applyAlignment="1">
      <alignment horizontal="center" vertical="center"/>
    </xf>
    <xf numFmtId="0" fontId="9" fillId="0" borderId="74" xfId="0" applyFont="1" applyFill="1" applyBorder="1" applyAlignment="1"/>
    <xf numFmtId="0" fontId="0" fillId="0" borderId="75" xfId="0" applyFill="1" applyBorder="1"/>
    <xf numFmtId="0" fontId="0" fillId="0" borderId="76" xfId="0" applyFill="1" applyBorder="1"/>
    <xf numFmtId="164" fontId="4" fillId="0" borderId="5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14" fillId="2" borderId="5" xfId="1" applyNumberFormat="1" applyFont="1" applyFill="1" applyBorder="1" applyAlignment="1">
      <alignment horizontal="center" vertical="center" wrapText="1"/>
    </xf>
    <xf numFmtId="0" fontId="9" fillId="0" borderId="75" xfId="0" applyFont="1" applyFill="1" applyBorder="1" applyAlignment="1"/>
    <xf numFmtId="0" fontId="9" fillId="0" borderId="76" xfId="0" applyFont="1" applyFill="1" applyBorder="1" applyAlignment="1"/>
    <xf numFmtId="0" fontId="4" fillId="0" borderId="32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3" fontId="25" fillId="0" borderId="19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2" fontId="9" fillId="0" borderId="23" xfId="0" applyNumberFormat="1" applyFont="1" applyFill="1" applyBorder="1" applyAlignment="1">
      <alignment horizontal="center"/>
    </xf>
    <xf numFmtId="3" fontId="14" fillId="0" borderId="41" xfId="0" applyNumberFormat="1" applyFont="1" applyFill="1" applyBorder="1" applyAlignment="1">
      <alignment horizontal="center" vertical="center" wrapText="1"/>
    </xf>
    <xf numFmtId="0" fontId="11" fillId="6" borderId="73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vertical="center"/>
    </xf>
    <xf numFmtId="0" fontId="5" fillId="0" borderId="29" xfId="0" applyFont="1" applyFill="1" applyBorder="1" applyAlignment="1"/>
    <xf numFmtId="0" fontId="6" fillId="0" borderId="29" xfId="0" applyFont="1" applyFill="1" applyBorder="1" applyAlignment="1"/>
    <xf numFmtId="0" fontId="11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37" fillId="0" borderId="29" xfId="3" applyFill="1" applyBorder="1" applyAlignment="1"/>
    <xf numFmtId="0" fontId="14" fillId="2" borderId="5" xfId="0" applyFont="1" applyFill="1" applyBorder="1" applyAlignment="1">
      <alignment horizontal="center" vertical="center" wrapText="1"/>
    </xf>
    <xf numFmtId="3" fontId="33" fillId="0" borderId="29" xfId="0" applyNumberFormat="1" applyFont="1" applyFill="1" applyBorder="1" applyAlignment="1">
      <alignment horizontal="left" vertical="top"/>
    </xf>
    <xf numFmtId="0" fontId="34" fillId="0" borderId="29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/>
    </xf>
    <xf numFmtId="0" fontId="9" fillId="0" borderId="74" xfId="0" applyFont="1" applyFill="1" applyBorder="1" applyAlignment="1">
      <alignment horizontal="center"/>
    </xf>
    <xf numFmtId="0" fontId="9" fillId="0" borderId="75" xfId="0" applyFont="1" applyFill="1" applyBorder="1" applyAlignment="1">
      <alignment horizontal="center"/>
    </xf>
    <xf numFmtId="0" fontId="9" fillId="0" borderId="76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0" fontId="21" fillId="0" borderId="15" xfId="0" applyFont="1" applyBorder="1" applyAlignment="1">
      <alignment horizontal="left"/>
    </xf>
    <xf numFmtId="0" fontId="21" fillId="0" borderId="45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0" fillId="2" borderId="3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164" fontId="14" fillId="0" borderId="30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/>
    </xf>
    <xf numFmtId="0" fontId="20" fillId="0" borderId="13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4" fillId="0" borderId="5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164" fontId="14" fillId="2" borderId="13" xfId="0" applyNumberFormat="1" applyFont="1" applyFill="1" applyBorder="1" applyAlignment="1">
      <alignment horizontal="center" vertical="center" wrapText="1"/>
    </xf>
    <xf numFmtId="164" fontId="14" fillId="2" borderId="19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0" fontId="0" fillId="0" borderId="0" xfId="0"/>
    <xf numFmtId="3" fontId="8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164" fontId="14" fillId="2" borderId="55" xfId="0" applyNumberFormat="1" applyFont="1" applyFill="1" applyBorder="1" applyAlignment="1">
      <alignment horizontal="center" vertical="center" wrapText="1"/>
    </xf>
    <xf numFmtId="164" fontId="14" fillId="2" borderId="56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2" fontId="14" fillId="2" borderId="19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13" xfId="1" applyFont="1" applyBorder="1" applyAlignment="1">
      <alignment horizontal="left" vertical="top"/>
    </xf>
    <xf numFmtId="0" fontId="20" fillId="0" borderId="19" xfId="0" applyFont="1" applyFill="1" applyBorder="1" applyAlignment="1">
      <alignment horizontal="left" vertical="top"/>
    </xf>
    <xf numFmtId="0" fontId="22" fillId="0" borderId="5" xfId="0" applyFont="1" applyFill="1" applyBorder="1" applyAlignment="1">
      <alignment horizontal="left" vertical="top"/>
    </xf>
    <xf numFmtId="0" fontId="20" fillId="0" borderId="12" xfId="1" applyFont="1" applyBorder="1" applyAlignment="1">
      <alignment horizontal="left" vertical="top"/>
    </xf>
    <xf numFmtId="164" fontId="9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1" fontId="14" fillId="0" borderId="5" xfId="0" applyNumberFormat="1" applyFont="1" applyFill="1" applyBorder="1" applyAlignment="1">
      <alignment horizontal="center" vertical="center" wrapText="1"/>
    </xf>
    <xf numFmtId="164" fontId="14" fillId="2" borderId="58" xfId="0" applyNumberFormat="1" applyFont="1" applyFill="1" applyBorder="1" applyAlignment="1">
      <alignment horizontal="center" vertical="center" wrapText="1"/>
    </xf>
    <xf numFmtId="164" fontId="14" fillId="2" borderId="67" xfId="0" applyNumberFormat="1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 wrapText="1"/>
    </xf>
    <xf numFmtId="164" fontId="14" fillId="2" borderId="26" xfId="0" applyNumberFormat="1" applyFont="1" applyFill="1" applyBorder="1" applyAlignment="1">
      <alignment horizontal="center" vertical="center" wrapText="1"/>
    </xf>
    <xf numFmtId="164" fontId="14" fillId="2" borderId="30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4" fillId="2" borderId="26" xfId="0" applyNumberFormat="1" applyFont="1" applyFill="1" applyBorder="1" applyAlignment="1">
      <alignment horizontal="center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164" fontId="14" fillId="2" borderId="12" xfId="0" applyNumberFormat="1" applyFont="1" applyFill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0" fontId="21" fillId="0" borderId="58" xfId="0" applyFont="1" applyBorder="1" applyAlignment="1">
      <alignment horizontal="left"/>
    </xf>
    <xf numFmtId="0" fontId="21" fillId="0" borderId="77" xfId="0" applyFont="1" applyBorder="1" applyAlignment="1">
      <alignment horizontal="left"/>
    </xf>
    <xf numFmtId="0" fontId="21" fillId="0" borderId="67" xfId="0" applyFont="1" applyBorder="1" applyAlignment="1">
      <alignment horizontal="left"/>
    </xf>
    <xf numFmtId="0" fontId="23" fillId="0" borderId="3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165" fontId="14" fillId="2" borderId="58" xfId="0" applyNumberFormat="1" applyFont="1" applyFill="1" applyBorder="1" applyAlignment="1">
      <alignment horizontal="center" vertical="center" wrapText="1"/>
    </xf>
    <xf numFmtId="165" fontId="14" fillId="2" borderId="67" xfId="0" applyNumberFormat="1" applyFont="1" applyFill="1" applyBorder="1" applyAlignment="1">
      <alignment horizontal="center" vertical="center" wrapText="1"/>
    </xf>
    <xf numFmtId="165" fontId="14" fillId="2" borderId="15" xfId="0" applyNumberFormat="1" applyFont="1" applyFill="1" applyBorder="1" applyAlignment="1">
      <alignment horizontal="center" vertical="center" wrapText="1"/>
    </xf>
    <xf numFmtId="165" fontId="14" fillId="2" borderId="26" xfId="0" applyNumberFormat="1" applyFont="1" applyFill="1" applyBorder="1" applyAlignment="1">
      <alignment horizontal="center" vertical="center" wrapText="1"/>
    </xf>
    <xf numFmtId="2" fontId="14" fillId="2" borderId="58" xfId="0" applyNumberFormat="1" applyFont="1" applyFill="1" applyBorder="1" applyAlignment="1">
      <alignment horizontal="center" vertical="center" wrapText="1"/>
    </xf>
    <xf numFmtId="2" fontId="14" fillId="2" borderId="6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165" fontId="14" fillId="2" borderId="30" xfId="0" applyNumberFormat="1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center" vertical="center" wrapText="1"/>
    </xf>
    <xf numFmtId="165" fontId="14" fillId="2" borderId="55" xfId="0" applyNumberFormat="1" applyFont="1" applyFill="1" applyBorder="1" applyAlignment="1">
      <alignment horizontal="center" vertical="center" wrapText="1"/>
    </xf>
    <xf numFmtId="165" fontId="14" fillId="2" borderId="56" xfId="0" applyNumberFormat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9" fillId="2" borderId="59" xfId="0" applyNumberFormat="1" applyFont="1" applyFill="1" applyBorder="1" applyAlignment="1">
      <alignment horizontal="center" vertical="center"/>
    </xf>
    <xf numFmtId="2" fontId="9" fillId="2" borderId="17" xfId="0" applyNumberFormat="1" applyFont="1" applyFill="1" applyBorder="1" applyAlignment="1">
      <alignment horizontal="center" vertical="center"/>
    </xf>
    <xf numFmtId="2" fontId="9" fillId="2" borderId="60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6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8" fillId="2" borderId="69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/>
    </xf>
    <xf numFmtId="0" fontId="18" fillId="2" borderId="68" xfId="0" applyFont="1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0" borderId="53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9" fillId="0" borderId="49" xfId="0" applyFont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3" fontId="4" fillId="0" borderId="4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 applyProtection="1">
      <protection locked="0"/>
    </xf>
    <xf numFmtId="0" fontId="9" fillId="0" borderId="3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2" fontId="14" fillId="2" borderId="30" xfId="0" applyNumberFormat="1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14" fillId="0" borderId="10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10" fontId="14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12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55" xfId="2" applyFont="1" applyFill="1" applyBorder="1" applyAlignment="1">
      <alignment horizontal="center" vertical="center"/>
    </xf>
    <xf numFmtId="0" fontId="2" fillId="0" borderId="56" xfId="2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9" fillId="6" borderId="74" xfId="0" applyFont="1" applyFill="1" applyBorder="1" applyAlignment="1">
      <alignment horizontal="center"/>
    </xf>
    <xf numFmtId="0" fontId="9" fillId="6" borderId="75" xfId="0" applyFont="1" applyFill="1" applyBorder="1" applyAlignment="1">
      <alignment horizontal="center"/>
    </xf>
    <xf numFmtId="0" fontId="9" fillId="6" borderId="76" xfId="0" applyFont="1" applyFill="1" applyBorder="1" applyAlignment="1">
      <alignment horizontal="center"/>
    </xf>
    <xf numFmtId="4" fontId="9" fillId="2" borderId="57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2" fontId="9" fillId="2" borderId="2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7" fillId="6" borderId="0" xfId="0" applyFont="1" applyFill="1" applyAlignment="1" applyProtection="1">
      <protection locked="0"/>
    </xf>
    <xf numFmtId="0" fontId="14" fillId="6" borderId="30" xfId="0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wrapText="1"/>
    </xf>
    <xf numFmtId="3" fontId="9" fillId="2" borderId="15" xfId="2" applyNumberFormat="1" applyFont="1" applyFill="1" applyBorder="1" applyAlignment="1">
      <alignment horizontal="center" vertical="center"/>
    </xf>
    <xf numFmtId="3" fontId="9" fillId="2" borderId="45" xfId="2" applyNumberFormat="1" applyFont="1" applyFill="1" applyBorder="1" applyAlignment="1">
      <alignment horizontal="center" vertical="center"/>
    </xf>
    <xf numFmtId="3" fontId="9" fillId="2" borderId="26" xfId="2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4" fontId="5" fillId="0" borderId="3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protection locked="0"/>
    </xf>
    <xf numFmtId="0" fontId="9" fillId="4" borderId="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7" fillId="0" borderId="0" xfId="0" applyFont="1" applyFill="1" applyAlignment="1" applyProtection="1">
      <protection locked="0"/>
    </xf>
    <xf numFmtId="0" fontId="15" fillId="0" borderId="5" xfId="0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164" fontId="14" fillId="0" borderId="1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164" fontId="14" fillId="0" borderId="19" xfId="0" applyNumberFormat="1" applyFont="1" applyFill="1" applyBorder="1" applyAlignment="1">
      <alignment horizontal="center" vertical="center" wrapText="1"/>
    </xf>
    <xf numFmtId="3" fontId="14" fillId="2" borderId="30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3" fontId="5" fillId="2" borderId="58" xfId="0" applyNumberFormat="1" applyFont="1" applyFill="1" applyBorder="1" applyAlignment="1">
      <alignment horizontal="center" vertical="center" wrapText="1"/>
    </xf>
    <xf numFmtId="3" fontId="5" fillId="2" borderId="59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3" fontId="5" fillId="2" borderId="60" xfId="0" applyNumberFormat="1" applyFont="1" applyFill="1" applyBorder="1" applyAlignment="1">
      <alignment horizontal="center" vertical="center" wrapText="1"/>
    </xf>
    <xf numFmtId="3" fontId="5" fillId="2" borderId="55" xfId="0" applyNumberFormat="1" applyFont="1" applyFill="1" applyBorder="1" applyAlignment="1">
      <alignment horizontal="center" vertical="center" wrapText="1"/>
    </xf>
    <xf numFmtId="3" fontId="5" fillId="2" borderId="61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1798967</xdr:colOff>
      <xdr:row>278</xdr:row>
      <xdr:rowOff>15875</xdr:rowOff>
    </xdr:from>
    <xdr:to>
      <xdr:col>2</xdr:col>
      <xdr:colOff>36403</xdr:colOff>
      <xdr:row>278</xdr:row>
      <xdr:rowOff>142875</xdr:rowOff>
    </xdr:to>
    <xdr:sp macro="" textlink="">
      <xdr:nvSpPr>
        <xdr:cNvPr id="7" name="Elipse 6"/>
        <xdr:cNvSpPr/>
      </xdr:nvSpPr>
      <xdr:spPr>
        <a:xfrm>
          <a:off x="2114025" y="63987240"/>
          <a:ext cx="135109" cy="127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1211347</xdr:colOff>
      <xdr:row>278</xdr:row>
      <xdr:rowOff>14410</xdr:rowOff>
    </xdr:from>
    <xdr:to>
      <xdr:col>4</xdr:col>
      <xdr:colOff>71572</xdr:colOff>
      <xdr:row>278</xdr:row>
      <xdr:rowOff>141410</xdr:rowOff>
    </xdr:to>
    <xdr:sp macro="" textlink="">
      <xdr:nvSpPr>
        <xdr:cNvPr id="17" name="Elipse 16"/>
        <xdr:cNvSpPr/>
      </xdr:nvSpPr>
      <xdr:spPr>
        <a:xfrm>
          <a:off x="4764905" y="63985775"/>
          <a:ext cx="135109" cy="127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75101</xdr:colOff>
      <xdr:row>278</xdr:row>
      <xdr:rowOff>14044</xdr:rowOff>
    </xdr:from>
    <xdr:to>
      <xdr:col>6</xdr:col>
      <xdr:colOff>210210</xdr:colOff>
      <xdr:row>278</xdr:row>
      <xdr:rowOff>141044</xdr:rowOff>
    </xdr:to>
    <xdr:sp macro="" textlink="">
      <xdr:nvSpPr>
        <xdr:cNvPr id="18" name="Elipse 17"/>
        <xdr:cNvSpPr/>
      </xdr:nvSpPr>
      <xdr:spPr>
        <a:xfrm>
          <a:off x="7179164" y="63863294"/>
          <a:ext cx="135109" cy="127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1798967</xdr:colOff>
      <xdr:row>318</xdr:row>
      <xdr:rowOff>15875</xdr:rowOff>
    </xdr:from>
    <xdr:to>
      <xdr:col>2</xdr:col>
      <xdr:colOff>36403</xdr:colOff>
      <xdr:row>318</xdr:row>
      <xdr:rowOff>142875</xdr:rowOff>
    </xdr:to>
    <xdr:sp macro="" textlink="">
      <xdr:nvSpPr>
        <xdr:cNvPr id="19" name="Elipse 18"/>
        <xdr:cNvSpPr/>
      </xdr:nvSpPr>
      <xdr:spPr>
        <a:xfrm>
          <a:off x="2114025" y="63987240"/>
          <a:ext cx="135109" cy="127000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1211347</xdr:colOff>
      <xdr:row>318</xdr:row>
      <xdr:rowOff>14410</xdr:rowOff>
    </xdr:from>
    <xdr:to>
      <xdr:col>4</xdr:col>
      <xdr:colOff>71572</xdr:colOff>
      <xdr:row>318</xdr:row>
      <xdr:rowOff>141410</xdr:rowOff>
    </xdr:to>
    <xdr:sp macro="" textlink="">
      <xdr:nvSpPr>
        <xdr:cNvPr id="20" name="Elipse 19"/>
        <xdr:cNvSpPr/>
      </xdr:nvSpPr>
      <xdr:spPr>
        <a:xfrm>
          <a:off x="4764905" y="63985775"/>
          <a:ext cx="135109" cy="127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106850</xdr:colOff>
      <xdr:row>318</xdr:row>
      <xdr:rowOff>14044</xdr:rowOff>
    </xdr:from>
    <xdr:to>
      <xdr:col>6</xdr:col>
      <xdr:colOff>241959</xdr:colOff>
      <xdr:row>318</xdr:row>
      <xdr:rowOff>141044</xdr:rowOff>
    </xdr:to>
    <xdr:sp macro="" textlink="">
      <xdr:nvSpPr>
        <xdr:cNvPr id="21" name="Elipse 20"/>
        <xdr:cNvSpPr/>
      </xdr:nvSpPr>
      <xdr:spPr>
        <a:xfrm>
          <a:off x="7210913" y="75023419"/>
          <a:ext cx="135109" cy="12700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uevas@uphuejutla.edu.mx" TargetMode="External"/><Relationship Id="rId1" Type="http://schemas.openxmlformats.org/officeDocument/2006/relationships/hyperlink" Target="mailto:fescorza@uphuejutla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escorza@uphuejutla.edu.m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170"/>
  <sheetViews>
    <sheetView topLeftCell="D55" zoomScaleNormal="100" zoomScaleSheetLayoutView="100" workbookViewId="0">
      <selection activeCell="D64" sqref="D64:H64"/>
    </sheetView>
  </sheetViews>
  <sheetFormatPr baseColWidth="10" defaultColWidth="9.140625" defaultRowHeight="12.75" x14ac:dyDescent="0.2"/>
  <cols>
    <col min="1" max="1" width="4.7109375" customWidth="1"/>
    <col min="2" max="2" width="24.85546875" customWidth="1"/>
    <col min="3" max="4" width="19.5703125" customWidth="1"/>
    <col min="5" max="5" width="22.7109375" customWidth="1"/>
    <col min="6" max="6" width="23.5703125" customWidth="1"/>
    <col min="7" max="7" width="24.85546875" customWidth="1"/>
    <col min="8" max="15" width="19.5703125" customWidth="1"/>
  </cols>
  <sheetData>
    <row r="1" spans="1:14" ht="18" x14ac:dyDescent="0.25">
      <c r="A1" s="538" t="s">
        <v>773</v>
      </c>
      <c r="B1" s="538"/>
      <c r="C1" s="538"/>
      <c r="D1" s="538"/>
      <c r="E1" s="538"/>
      <c r="F1" s="538"/>
      <c r="G1" s="538"/>
      <c r="H1" s="538"/>
      <c r="I1" s="538"/>
      <c r="J1" s="538"/>
    </row>
    <row r="2" spans="1:14" s="376" customFormat="1" ht="37.5" customHeight="1" x14ac:dyDescent="0.25">
      <c r="A2" s="524" t="s">
        <v>1099</v>
      </c>
      <c r="B2" s="524"/>
      <c r="C2" s="524"/>
      <c r="D2" s="524"/>
      <c r="E2" s="524"/>
      <c r="F2" s="524"/>
      <c r="G2" s="524"/>
      <c r="H2" s="524"/>
      <c r="I2" s="524"/>
      <c r="J2" s="524"/>
    </row>
    <row r="4" spans="1:14" ht="17.100000000000001" customHeight="1" x14ac:dyDescent="0.2">
      <c r="A4" s="525" t="s">
        <v>1013</v>
      </c>
      <c r="B4" s="525" t="s">
        <v>1</v>
      </c>
      <c r="C4" s="526" t="s">
        <v>1102</v>
      </c>
      <c r="D4" s="527"/>
      <c r="E4" s="527"/>
      <c r="F4" s="527"/>
      <c r="G4" s="527"/>
      <c r="H4" s="527"/>
    </row>
    <row r="5" spans="1:14" ht="17.100000000000001" customHeight="1" x14ac:dyDescent="0.2">
      <c r="A5" s="525" t="s">
        <v>2</v>
      </c>
      <c r="B5" s="525" t="s">
        <v>1</v>
      </c>
      <c r="C5" s="527"/>
      <c r="D5" s="527"/>
      <c r="E5" s="527"/>
      <c r="F5" s="527"/>
      <c r="G5" s="527"/>
      <c r="H5" s="527"/>
    </row>
    <row r="6" spans="1:14" ht="17.100000000000001" customHeight="1" x14ac:dyDescent="0.2">
      <c r="A6" s="525" t="s">
        <v>3</v>
      </c>
      <c r="B6" s="525" t="s">
        <v>1</v>
      </c>
      <c r="C6" s="526" t="s">
        <v>1103</v>
      </c>
      <c r="D6" s="527"/>
      <c r="E6" s="527"/>
      <c r="F6" s="527"/>
      <c r="G6" s="527"/>
      <c r="H6" s="527"/>
    </row>
    <row r="7" spans="1:14" ht="17.100000000000001" customHeight="1" x14ac:dyDescent="0.2">
      <c r="A7" s="525" t="s">
        <v>4</v>
      </c>
      <c r="B7" s="525" t="s">
        <v>1</v>
      </c>
      <c r="C7" s="527"/>
      <c r="D7" s="527"/>
      <c r="E7" s="527"/>
      <c r="F7" s="527"/>
      <c r="G7" s="527"/>
      <c r="H7" s="527"/>
    </row>
    <row r="10" spans="1:14" ht="18" customHeight="1" x14ac:dyDescent="0.2">
      <c r="A10" s="528" t="s">
        <v>5</v>
      </c>
      <c r="B10" s="528" t="s">
        <v>1</v>
      </c>
      <c r="C10" s="528" t="s">
        <v>1</v>
      </c>
      <c r="D10" s="528" t="s">
        <v>1</v>
      </c>
      <c r="E10" s="528" t="s">
        <v>1</v>
      </c>
      <c r="F10" s="528" t="s">
        <v>1</v>
      </c>
      <c r="G10" s="528" t="s">
        <v>1</v>
      </c>
      <c r="H10" s="528" t="s">
        <v>1</v>
      </c>
      <c r="I10" s="528" t="s">
        <v>1</v>
      </c>
      <c r="J10" s="528"/>
      <c r="K10" s="528" t="s">
        <v>1</v>
      </c>
      <c r="L10" s="528" t="s">
        <v>1</v>
      </c>
      <c r="M10" s="528" t="s">
        <v>1</v>
      </c>
      <c r="N10" s="528" t="s">
        <v>1</v>
      </c>
    </row>
    <row r="13" spans="1:14" ht="15" x14ac:dyDescent="0.25">
      <c r="A13" s="2" t="s">
        <v>6</v>
      </c>
      <c r="F13" s="2" t="s">
        <v>24</v>
      </c>
    </row>
    <row r="16" spans="1:14" ht="29.1" customHeight="1" x14ac:dyDescent="0.2">
      <c r="B16" s="529" t="s">
        <v>7</v>
      </c>
      <c r="C16" s="529" t="s">
        <v>8</v>
      </c>
      <c r="F16" s="529" t="s">
        <v>25</v>
      </c>
      <c r="G16" s="529" t="s">
        <v>26</v>
      </c>
    </row>
    <row r="17" spans="2:7" ht="29.1" customHeight="1" thickTop="1" thickBot="1" x14ac:dyDescent="0.25">
      <c r="B17" s="529" t="s">
        <v>1</v>
      </c>
      <c r="C17" s="529" t="s">
        <v>1</v>
      </c>
      <c r="F17" s="529" t="s">
        <v>1</v>
      </c>
      <c r="G17" s="529" t="s">
        <v>1</v>
      </c>
    </row>
    <row r="18" spans="2:7" ht="24" customHeight="1" thickTop="1" thickBot="1" x14ac:dyDescent="0.25">
      <c r="B18" s="10" t="s">
        <v>9</v>
      </c>
      <c r="C18" s="208" t="s">
        <v>1104</v>
      </c>
      <c r="F18" s="10" t="s">
        <v>27</v>
      </c>
      <c r="G18" s="208"/>
    </row>
    <row r="19" spans="2:7" ht="24" customHeight="1" thickTop="1" thickBot="1" x14ac:dyDescent="0.25">
      <c r="B19" s="10" t="s">
        <v>10</v>
      </c>
      <c r="C19" s="209" t="s">
        <v>1104</v>
      </c>
      <c r="F19" s="10" t="s">
        <v>28</v>
      </c>
      <c r="G19" s="209" t="s">
        <v>1104</v>
      </c>
    </row>
    <row r="20" spans="2:7" ht="24" customHeight="1" thickTop="1" thickBot="1" x14ac:dyDescent="0.25">
      <c r="B20" s="10" t="s">
        <v>11</v>
      </c>
      <c r="C20" s="209" t="s">
        <v>1104</v>
      </c>
      <c r="F20" s="10" t="s">
        <v>29</v>
      </c>
      <c r="G20" s="209"/>
    </row>
    <row r="21" spans="2:7" ht="24" customHeight="1" thickTop="1" thickBot="1" x14ac:dyDescent="0.25">
      <c r="B21" s="10" t="s">
        <v>12</v>
      </c>
      <c r="C21" s="209" t="s">
        <v>1104</v>
      </c>
      <c r="F21" s="10" t="s">
        <v>30</v>
      </c>
      <c r="G21" s="209"/>
    </row>
    <row r="22" spans="2:7" ht="24" customHeight="1" thickTop="1" thickBot="1" x14ac:dyDescent="0.25">
      <c r="B22" s="10" t="s">
        <v>13</v>
      </c>
      <c r="C22" s="209" t="s">
        <v>1104</v>
      </c>
      <c r="F22" s="10" t="s">
        <v>31</v>
      </c>
      <c r="G22" s="209"/>
    </row>
    <row r="23" spans="2:7" ht="24" customHeight="1" thickTop="1" thickBot="1" x14ac:dyDescent="0.25">
      <c r="B23" s="10" t="s">
        <v>14</v>
      </c>
      <c r="C23" s="209" t="s">
        <v>1104</v>
      </c>
      <c r="F23" s="10" t="s">
        <v>32</v>
      </c>
      <c r="G23" s="209"/>
    </row>
    <row r="24" spans="2:7" ht="24" customHeight="1" thickTop="1" thickBot="1" x14ac:dyDescent="0.25">
      <c r="B24" s="10" t="s">
        <v>15</v>
      </c>
      <c r="C24" s="209" t="s">
        <v>1104</v>
      </c>
      <c r="F24" s="10" t="s">
        <v>33</v>
      </c>
      <c r="G24" s="209"/>
    </row>
    <row r="25" spans="2:7" ht="24" customHeight="1" thickTop="1" thickBot="1" x14ac:dyDescent="0.25">
      <c r="B25" s="10" t="s">
        <v>16</v>
      </c>
      <c r="C25" s="209"/>
      <c r="F25" s="10" t="s">
        <v>34</v>
      </c>
      <c r="G25" s="209"/>
    </row>
    <row r="26" spans="2:7" ht="24" customHeight="1" thickTop="1" thickBot="1" x14ac:dyDescent="0.25">
      <c r="B26" s="10" t="s">
        <v>17</v>
      </c>
      <c r="C26" s="209" t="s">
        <v>1104</v>
      </c>
      <c r="F26" s="10" t="s">
        <v>35</v>
      </c>
      <c r="G26" s="209"/>
    </row>
    <row r="27" spans="2:7" ht="24" customHeight="1" thickTop="1" thickBot="1" x14ac:dyDescent="0.25">
      <c r="B27" s="10" t="s">
        <v>18</v>
      </c>
      <c r="C27" s="209" t="s">
        <v>1104</v>
      </c>
      <c r="F27" s="10" t="s">
        <v>36</v>
      </c>
      <c r="G27" s="209"/>
    </row>
    <row r="28" spans="2:7" ht="24" customHeight="1" thickTop="1" thickBot="1" x14ac:dyDescent="0.25">
      <c r="B28" s="10" t="s">
        <v>19</v>
      </c>
      <c r="C28" s="209" t="s">
        <v>1104</v>
      </c>
      <c r="F28" s="10" t="s">
        <v>37</v>
      </c>
      <c r="G28" s="209"/>
    </row>
    <row r="29" spans="2:7" ht="24" customHeight="1" thickTop="1" thickBot="1" x14ac:dyDescent="0.25">
      <c r="B29" s="10" t="s">
        <v>20</v>
      </c>
      <c r="C29" s="209"/>
      <c r="F29" s="10" t="s">
        <v>38</v>
      </c>
      <c r="G29" s="209"/>
    </row>
    <row r="30" spans="2:7" ht="24" customHeight="1" thickTop="1" thickBot="1" x14ac:dyDescent="0.25">
      <c r="B30" s="10" t="s">
        <v>22</v>
      </c>
      <c r="C30" s="209" t="s">
        <v>1104</v>
      </c>
      <c r="F30" s="10" t="s">
        <v>39</v>
      </c>
      <c r="G30" s="209"/>
    </row>
    <row r="31" spans="2:7" ht="24" customHeight="1" thickTop="1" thickBot="1" x14ac:dyDescent="0.25">
      <c r="B31" s="10" t="s">
        <v>23</v>
      </c>
      <c r="C31" s="210"/>
      <c r="F31" s="10" t="s">
        <v>40</v>
      </c>
      <c r="G31" s="209"/>
    </row>
    <row r="32" spans="2:7" ht="24" customHeight="1" thickTop="1" thickBot="1" x14ac:dyDescent="0.25">
      <c r="F32" s="10" t="s">
        <v>41</v>
      </c>
      <c r="G32" s="209"/>
    </row>
    <row r="33" spans="1:8" ht="24" customHeight="1" thickTop="1" thickBot="1" x14ac:dyDescent="0.25">
      <c r="F33" s="10" t="s">
        <v>42</v>
      </c>
      <c r="G33" s="209"/>
    </row>
    <row r="34" spans="1:8" ht="24" customHeight="1" thickTop="1" thickBot="1" x14ac:dyDescent="0.25">
      <c r="F34" s="10" t="s">
        <v>43</v>
      </c>
      <c r="G34" s="209"/>
    </row>
    <row r="35" spans="1:8" ht="24" customHeight="1" thickTop="1" thickBot="1" x14ac:dyDescent="0.25">
      <c r="F35" s="10" t="s">
        <v>44</v>
      </c>
      <c r="G35" s="209"/>
    </row>
    <row r="36" spans="1:8" ht="24" customHeight="1" thickTop="1" thickBot="1" x14ac:dyDescent="0.25">
      <c r="F36" s="10" t="s">
        <v>43</v>
      </c>
      <c r="G36" s="209"/>
    </row>
    <row r="37" spans="1:8" ht="24" customHeight="1" thickTop="1" thickBot="1" x14ac:dyDescent="0.25">
      <c r="F37" s="10" t="s">
        <v>43</v>
      </c>
      <c r="G37" s="209"/>
    </row>
    <row r="38" spans="1:8" ht="13.5" thickTop="1" x14ac:dyDescent="0.2"/>
    <row r="40" spans="1:8" ht="15" x14ac:dyDescent="0.25">
      <c r="A40" s="2" t="s">
        <v>45</v>
      </c>
    </row>
    <row r="41" spans="1:8" x14ac:dyDescent="0.2">
      <c r="A41" s="525" t="s">
        <v>46</v>
      </c>
      <c r="B41" s="525" t="s">
        <v>1</v>
      </c>
      <c r="C41" s="526" t="s">
        <v>1105</v>
      </c>
      <c r="D41" s="527"/>
      <c r="E41" s="527"/>
      <c r="F41" s="527"/>
      <c r="G41" s="527"/>
      <c r="H41" s="527"/>
    </row>
    <row r="42" spans="1:8" x14ac:dyDescent="0.2">
      <c r="A42" s="525" t="s">
        <v>47</v>
      </c>
      <c r="B42" s="525" t="s">
        <v>1</v>
      </c>
      <c r="C42" s="526" t="s">
        <v>1106</v>
      </c>
      <c r="D42" s="527"/>
      <c r="E42" s="527"/>
      <c r="F42" s="527"/>
      <c r="G42" s="527"/>
      <c r="H42" s="527"/>
    </row>
    <row r="43" spans="1:8" x14ac:dyDescent="0.2">
      <c r="A43" s="525" t="s">
        <v>48</v>
      </c>
      <c r="B43" s="525" t="s">
        <v>1</v>
      </c>
      <c r="C43" s="526" t="s">
        <v>1107</v>
      </c>
      <c r="D43" s="527"/>
      <c r="E43" s="527"/>
      <c r="F43" s="527"/>
      <c r="G43" s="527"/>
      <c r="H43" s="527"/>
    </row>
    <row r="44" spans="1:8" x14ac:dyDescent="0.2">
      <c r="A44" s="525" t="s">
        <v>49</v>
      </c>
      <c r="B44" s="525" t="s">
        <v>1</v>
      </c>
      <c r="C44" s="527"/>
      <c r="D44" s="527"/>
      <c r="E44" s="527"/>
      <c r="F44" s="527"/>
      <c r="G44" s="527"/>
      <c r="H44" s="527"/>
    </row>
    <row r="47" spans="1:8" ht="15" x14ac:dyDescent="0.25">
      <c r="A47" s="2" t="s">
        <v>50</v>
      </c>
    </row>
    <row r="48" spans="1:8" x14ac:dyDescent="0.2">
      <c r="A48" s="525" t="s">
        <v>51</v>
      </c>
      <c r="B48" s="525" t="s">
        <v>1</v>
      </c>
      <c r="C48" s="526" t="s">
        <v>1108</v>
      </c>
      <c r="D48" s="527"/>
      <c r="E48" s="527"/>
      <c r="F48" s="527"/>
      <c r="G48" s="527"/>
      <c r="H48" s="527"/>
    </row>
    <row r="49" spans="1:8" x14ac:dyDescent="0.2">
      <c r="A49" s="525" t="s">
        <v>52</v>
      </c>
      <c r="B49" s="525" t="s">
        <v>1</v>
      </c>
      <c r="C49" s="526" t="s">
        <v>1109</v>
      </c>
      <c r="D49" s="527"/>
      <c r="E49" s="527"/>
      <c r="F49" s="527"/>
      <c r="G49" s="527"/>
      <c r="H49" s="527"/>
    </row>
    <row r="50" spans="1:8" x14ac:dyDescent="0.2">
      <c r="A50" s="525" t="s">
        <v>53</v>
      </c>
      <c r="B50" s="525" t="s">
        <v>1</v>
      </c>
      <c r="C50" s="527"/>
      <c r="D50" s="527"/>
      <c r="E50" s="527"/>
      <c r="F50" s="527"/>
      <c r="G50" s="527"/>
      <c r="H50" s="527"/>
    </row>
    <row r="52" spans="1:8" ht="15" x14ac:dyDescent="0.25">
      <c r="A52" s="2" t="s">
        <v>54</v>
      </c>
    </row>
    <row r="53" spans="1:8" ht="13.5" thickBot="1" x14ac:dyDescent="0.25">
      <c r="A53" s="525" t="s">
        <v>51</v>
      </c>
      <c r="B53" s="525" t="s">
        <v>1</v>
      </c>
      <c r="C53" s="526" t="s">
        <v>1110</v>
      </c>
      <c r="D53" s="527"/>
      <c r="E53" s="527"/>
      <c r="F53" s="527"/>
      <c r="G53" s="527"/>
      <c r="H53" s="527"/>
    </row>
    <row r="54" spans="1:8" ht="13.5" thickBot="1" x14ac:dyDescent="0.25">
      <c r="A54" s="525" t="s">
        <v>52</v>
      </c>
      <c r="B54" s="525" t="s">
        <v>1</v>
      </c>
      <c r="C54" s="526" t="s">
        <v>1109</v>
      </c>
      <c r="D54" s="527"/>
      <c r="E54" s="527"/>
      <c r="F54" s="527"/>
      <c r="G54" s="527"/>
      <c r="H54" s="527"/>
    </row>
    <row r="55" spans="1:8" ht="13.5" thickBot="1" x14ac:dyDescent="0.25">
      <c r="A55" s="525" t="s">
        <v>53</v>
      </c>
      <c r="B55" s="525" t="s">
        <v>1</v>
      </c>
      <c r="C55" s="530" t="s">
        <v>1111</v>
      </c>
      <c r="D55" s="527"/>
      <c r="E55" s="527"/>
      <c r="F55" s="527"/>
      <c r="G55" s="527"/>
      <c r="H55" s="527"/>
    </row>
    <row r="57" spans="1:8" ht="15" x14ac:dyDescent="0.25">
      <c r="A57" s="2" t="s">
        <v>55</v>
      </c>
    </row>
    <row r="58" spans="1:8" ht="13.5" thickBot="1" x14ac:dyDescent="0.25">
      <c r="A58" s="525" t="s">
        <v>51</v>
      </c>
      <c r="B58" s="525" t="s">
        <v>1</v>
      </c>
      <c r="C58" s="526" t="s">
        <v>1112</v>
      </c>
      <c r="D58" s="527"/>
      <c r="E58" s="527"/>
      <c r="F58" s="527"/>
      <c r="G58" s="527"/>
      <c r="H58" s="527"/>
    </row>
    <row r="59" spans="1:8" ht="13.5" thickBot="1" x14ac:dyDescent="0.25">
      <c r="A59" s="525" t="s">
        <v>52</v>
      </c>
      <c r="B59" s="525" t="s">
        <v>1</v>
      </c>
      <c r="C59" s="526" t="s">
        <v>1109</v>
      </c>
      <c r="D59" s="527"/>
      <c r="E59" s="527"/>
      <c r="F59" s="527"/>
      <c r="G59" s="527"/>
      <c r="H59" s="527"/>
    </row>
    <row r="60" spans="1:8" ht="13.5" thickBot="1" x14ac:dyDescent="0.25">
      <c r="A60" s="525" t="s">
        <v>53</v>
      </c>
      <c r="B60" s="525" t="s">
        <v>1</v>
      </c>
      <c r="C60" s="530" t="s">
        <v>1113</v>
      </c>
      <c r="D60" s="527"/>
      <c r="E60" s="527"/>
      <c r="F60" s="527"/>
      <c r="G60" s="527"/>
      <c r="H60" s="527"/>
    </row>
    <row r="62" spans="1:8" ht="15" x14ac:dyDescent="0.25">
      <c r="A62" s="2" t="s">
        <v>56</v>
      </c>
    </row>
    <row r="63" spans="1:8" ht="15.75" x14ac:dyDescent="0.2">
      <c r="A63" s="525" t="s">
        <v>57</v>
      </c>
      <c r="B63" s="525" t="s">
        <v>1</v>
      </c>
      <c r="C63" s="525" t="s">
        <v>1</v>
      </c>
      <c r="D63" s="532">
        <v>303</v>
      </c>
      <c r="E63" s="532"/>
      <c r="F63" s="532"/>
      <c r="G63" s="532"/>
      <c r="H63" s="532"/>
    </row>
    <row r="64" spans="1:8" ht="16.5" thickBot="1" x14ac:dyDescent="0.25">
      <c r="A64" s="525" t="s">
        <v>58</v>
      </c>
      <c r="B64" s="525" t="s">
        <v>1</v>
      </c>
      <c r="C64" s="525" t="s">
        <v>1</v>
      </c>
      <c r="D64" s="532">
        <v>700</v>
      </c>
      <c r="E64" s="532"/>
      <c r="F64" s="532"/>
      <c r="G64" s="532"/>
      <c r="H64" s="532"/>
    </row>
    <row r="65" spans="1:11" ht="15.75" thickBot="1" x14ac:dyDescent="0.25">
      <c r="A65" s="525" t="s">
        <v>59</v>
      </c>
      <c r="B65" s="525" t="s">
        <v>1</v>
      </c>
      <c r="C65" s="525" t="s">
        <v>1</v>
      </c>
      <c r="D65" s="533">
        <v>6</v>
      </c>
      <c r="E65" s="533"/>
      <c r="F65" s="533"/>
      <c r="G65" s="533"/>
      <c r="H65" s="533"/>
    </row>
    <row r="66" spans="1:11" ht="15.75" thickBot="1" x14ac:dyDescent="0.25">
      <c r="A66" s="525" t="s">
        <v>60</v>
      </c>
      <c r="B66" s="525" t="s">
        <v>1</v>
      </c>
      <c r="C66" s="525" t="s">
        <v>1</v>
      </c>
      <c r="D66" s="533">
        <v>38</v>
      </c>
      <c r="E66" s="533"/>
      <c r="F66" s="533"/>
      <c r="G66" s="533"/>
      <c r="H66" s="533"/>
    </row>
    <row r="68" spans="1:11" ht="15" x14ac:dyDescent="0.25">
      <c r="A68" s="2" t="s">
        <v>61</v>
      </c>
      <c r="C68" s="534"/>
      <c r="D68" s="535"/>
      <c r="E68" s="535"/>
      <c r="F68" s="535"/>
      <c r="G68" s="535"/>
      <c r="H68" s="535"/>
      <c r="I68" s="535"/>
      <c r="J68" s="535"/>
    </row>
    <row r="69" spans="1:11" ht="13.5" thickBot="1" x14ac:dyDescent="0.25"/>
    <row r="70" spans="1:11" ht="18" customHeight="1" x14ac:dyDescent="0.2">
      <c r="B70" s="531" t="s">
        <v>62</v>
      </c>
      <c r="C70" s="531" t="s">
        <v>1</v>
      </c>
      <c r="D70" s="531" t="s">
        <v>63</v>
      </c>
      <c r="E70" s="531" t="s">
        <v>1</v>
      </c>
      <c r="F70" s="531" t="s">
        <v>959</v>
      </c>
      <c r="G70" s="531" t="s">
        <v>64</v>
      </c>
      <c r="H70" s="531" t="s">
        <v>65</v>
      </c>
      <c r="I70" s="531" t="s">
        <v>66</v>
      </c>
      <c r="J70" s="26" t="s">
        <v>960</v>
      </c>
    </row>
    <row r="71" spans="1:11" ht="18" customHeight="1" x14ac:dyDescent="0.2">
      <c r="B71" s="531" t="s">
        <v>1</v>
      </c>
      <c r="C71" s="531" t="s">
        <v>1</v>
      </c>
      <c r="D71" s="531" t="s">
        <v>1</v>
      </c>
      <c r="E71" s="531" t="s">
        <v>1</v>
      </c>
      <c r="F71" s="531" t="s">
        <v>1</v>
      </c>
      <c r="G71" s="531" t="s">
        <v>1</v>
      </c>
      <c r="H71" s="531" t="s">
        <v>1</v>
      </c>
      <c r="I71" s="531" t="s">
        <v>1</v>
      </c>
      <c r="J71" s="26"/>
    </row>
    <row r="72" spans="1:11" ht="22.5" customHeight="1" x14ac:dyDescent="0.2">
      <c r="B72" s="536"/>
      <c r="C72" s="536"/>
      <c r="D72" s="537"/>
      <c r="E72" s="537"/>
      <c r="F72" s="3"/>
      <c r="G72" s="3"/>
      <c r="H72" s="3"/>
      <c r="I72" s="3"/>
      <c r="J72" s="48"/>
      <c r="K72" s="28"/>
    </row>
    <row r="73" spans="1:11" x14ac:dyDescent="0.2">
      <c r="B73" s="536"/>
      <c r="C73" s="536"/>
      <c r="D73" s="536"/>
      <c r="E73" s="536"/>
      <c r="F73" s="3"/>
      <c r="G73" s="3"/>
      <c r="H73" s="3"/>
      <c r="I73" s="3"/>
      <c r="J73" s="49"/>
    </row>
    <row r="74" spans="1:11" x14ac:dyDescent="0.2">
      <c r="B74" s="536"/>
      <c r="C74" s="536"/>
      <c r="D74" s="536"/>
      <c r="E74" s="536"/>
      <c r="F74" s="3"/>
      <c r="G74" s="3"/>
      <c r="H74" s="3"/>
      <c r="I74" s="3"/>
      <c r="J74" s="49"/>
    </row>
    <row r="75" spans="1:11" x14ac:dyDescent="0.2">
      <c r="B75" s="536"/>
      <c r="C75" s="536"/>
      <c r="D75" s="536"/>
      <c r="E75" s="536"/>
      <c r="F75" s="3"/>
      <c r="G75" s="3"/>
      <c r="H75" s="3"/>
      <c r="I75" s="3"/>
      <c r="J75" s="49"/>
    </row>
    <row r="76" spans="1:11" x14ac:dyDescent="0.2">
      <c r="B76" s="536"/>
      <c r="C76" s="536"/>
      <c r="D76" s="536"/>
      <c r="E76" s="536"/>
      <c r="F76" s="3"/>
      <c r="G76" s="3"/>
      <c r="H76" s="3"/>
      <c r="I76" s="3"/>
      <c r="J76" s="49"/>
    </row>
    <row r="77" spans="1:11" x14ac:dyDescent="0.2">
      <c r="B77" s="536"/>
      <c r="C77" s="536"/>
      <c r="D77" s="536"/>
      <c r="E77" s="536"/>
      <c r="F77" s="3"/>
      <c r="G77" s="3"/>
      <c r="H77" s="3"/>
      <c r="I77" s="3"/>
      <c r="J77" s="49"/>
    </row>
    <row r="78" spans="1:11" x14ac:dyDescent="0.2">
      <c r="B78" s="536"/>
      <c r="C78" s="536"/>
      <c r="D78" s="536"/>
      <c r="E78" s="536"/>
      <c r="F78" s="3"/>
      <c r="G78" s="3"/>
      <c r="H78" s="3"/>
      <c r="I78" s="3"/>
      <c r="J78" s="49"/>
    </row>
    <row r="79" spans="1:11" x14ac:dyDescent="0.2">
      <c r="B79" s="536"/>
      <c r="C79" s="536"/>
      <c r="D79" s="536"/>
      <c r="E79" s="536"/>
      <c r="F79" s="3"/>
      <c r="G79" s="3"/>
      <c r="H79" s="3"/>
      <c r="I79" s="3"/>
      <c r="J79" s="49"/>
    </row>
    <row r="80" spans="1:11" x14ac:dyDescent="0.2">
      <c r="B80" s="536"/>
      <c r="C80" s="536"/>
      <c r="D80" s="536"/>
      <c r="E80" s="536"/>
      <c r="F80" s="3"/>
      <c r="G80" s="3"/>
      <c r="H80" s="3"/>
      <c r="I80" s="3"/>
      <c r="J80" s="49"/>
    </row>
    <row r="81" spans="2:10" x14ac:dyDescent="0.2">
      <c r="B81" s="536"/>
      <c r="C81" s="536"/>
      <c r="D81" s="536"/>
      <c r="E81" s="536"/>
      <c r="F81" s="3"/>
      <c r="G81" s="3"/>
      <c r="H81" s="3"/>
      <c r="I81" s="3"/>
      <c r="J81" s="49"/>
    </row>
    <row r="82" spans="2:10" x14ac:dyDescent="0.2">
      <c r="B82" s="536"/>
      <c r="C82" s="536"/>
      <c r="D82" s="536"/>
      <c r="E82" s="536"/>
      <c r="F82" s="3"/>
      <c r="G82" s="3"/>
      <c r="H82" s="3"/>
      <c r="I82" s="3"/>
      <c r="J82" s="49"/>
    </row>
    <row r="83" spans="2:10" x14ac:dyDescent="0.2">
      <c r="B83" s="536"/>
      <c r="C83" s="536"/>
      <c r="D83" s="536"/>
      <c r="E83" s="536"/>
      <c r="F83" s="3"/>
      <c r="G83" s="3"/>
      <c r="H83" s="3"/>
      <c r="I83" s="3"/>
      <c r="J83" s="49"/>
    </row>
    <row r="84" spans="2:10" x14ac:dyDescent="0.2">
      <c r="B84" s="536"/>
      <c r="C84" s="536"/>
      <c r="D84" s="536"/>
      <c r="E84" s="536"/>
      <c r="F84" s="3"/>
      <c r="G84" s="3"/>
      <c r="H84" s="3"/>
      <c r="I84" s="3"/>
      <c r="J84" s="49"/>
    </row>
    <row r="85" spans="2:10" x14ac:dyDescent="0.2">
      <c r="B85" s="536"/>
      <c r="C85" s="536"/>
      <c r="D85" s="536"/>
      <c r="E85" s="536"/>
      <c r="F85" s="3"/>
      <c r="G85" s="3"/>
      <c r="H85" s="3"/>
      <c r="I85" s="3"/>
      <c r="J85" s="49"/>
    </row>
    <row r="86" spans="2:10" x14ac:dyDescent="0.2">
      <c r="B86" s="536"/>
      <c r="C86" s="536"/>
      <c r="D86" s="536"/>
      <c r="E86" s="536"/>
      <c r="F86" s="3"/>
      <c r="G86" s="3"/>
      <c r="H86" s="3"/>
      <c r="I86" s="3"/>
      <c r="J86" s="49"/>
    </row>
    <row r="87" spans="2:10" x14ac:dyDescent="0.2">
      <c r="B87" s="536"/>
      <c r="C87" s="536"/>
      <c r="D87" s="536"/>
      <c r="E87" s="536"/>
      <c r="F87" s="3"/>
      <c r="G87" s="3"/>
      <c r="H87" s="3"/>
      <c r="I87" s="3"/>
      <c r="J87" s="49"/>
    </row>
    <row r="88" spans="2:10" x14ac:dyDescent="0.2">
      <c r="B88" s="536"/>
      <c r="C88" s="536"/>
      <c r="D88" s="536"/>
      <c r="E88" s="536"/>
      <c r="F88" s="3"/>
      <c r="G88" s="3"/>
      <c r="H88" s="3"/>
      <c r="I88" s="3"/>
      <c r="J88" s="49"/>
    </row>
    <row r="89" spans="2:10" x14ac:dyDescent="0.2">
      <c r="B89" s="536"/>
      <c r="C89" s="536"/>
      <c r="D89" s="536"/>
      <c r="E89" s="536"/>
      <c r="F89" s="3"/>
      <c r="G89" s="3"/>
      <c r="H89" s="3"/>
      <c r="I89" s="3"/>
      <c r="J89" s="49"/>
    </row>
    <row r="90" spans="2:10" x14ac:dyDescent="0.2">
      <c r="B90" s="536"/>
      <c r="C90" s="536"/>
      <c r="D90" s="536"/>
      <c r="E90" s="536"/>
      <c r="F90" s="3"/>
      <c r="G90" s="3"/>
      <c r="H90" s="3"/>
      <c r="I90" s="3"/>
      <c r="J90" s="49"/>
    </row>
    <row r="91" spans="2:10" x14ac:dyDescent="0.2">
      <c r="B91" s="536"/>
      <c r="C91" s="536"/>
      <c r="D91" s="536"/>
      <c r="E91" s="536"/>
      <c r="F91" s="3"/>
      <c r="G91" s="3"/>
      <c r="H91" s="3"/>
      <c r="I91" s="3"/>
      <c r="J91" s="49"/>
    </row>
    <row r="92" spans="2:10" x14ac:dyDescent="0.2">
      <c r="B92" s="536"/>
      <c r="C92" s="536"/>
      <c r="D92" s="536"/>
      <c r="E92" s="536"/>
      <c r="F92" s="3"/>
      <c r="G92" s="3"/>
      <c r="H92" s="3"/>
      <c r="I92" s="3"/>
      <c r="J92" s="49"/>
    </row>
    <row r="93" spans="2:10" x14ac:dyDescent="0.2">
      <c r="B93" s="536"/>
      <c r="C93" s="536"/>
      <c r="D93" s="536"/>
      <c r="E93" s="536"/>
      <c r="F93" s="3"/>
      <c r="G93" s="3"/>
      <c r="H93" s="3"/>
      <c r="I93" s="3"/>
      <c r="J93" s="49"/>
    </row>
    <row r="170" spans="3:3" x14ac:dyDescent="0.2">
      <c r="C170">
        <f>+INFORMACIÓN!D65</f>
        <v>6</v>
      </c>
    </row>
  </sheetData>
  <mergeCells count="100">
    <mergeCell ref="A1:J1"/>
    <mergeCell ref="B93:C93"/>
    <mergeCell ref="D93:E93"/>
    <mergeCell ref="B90:C90"/>
    <mergeCell ref="D90:E90"/>
    <mergeCell ref="B91:C91"/>
    <mergeCell ref="D91:E91"/>
    <mergeCell ref="B92:C92"/>
    <mergeCell ref="D92:E92"/>
    <mergeCell ref="B87:C87"/>
    <mergeCell ref="D87:E87"/>
    <mergeCell ref="B88:C88"/>
    <mergeCell ref="D88:E88"/>
    <mergeCell ref="B89:C89"/>
    <mergeCell ref="D89:E89"/>
    <mergeCell ref="B84:C84"/>
    <mergeCell ref="D84:E84"/>
    <mergeCell ref="B85:C85"/>
    <mergeCell ref="D85:E85"/>
    <mergeCell ref="B86:C86"/>
    <mergeCell ref="D86:E86"/>
    <mergeCell ref="B81:C81"/>
    <mergeCell ref="D81:E81"/>
    <mergeCell ref="B82:C82"/>
    <mergeCell ref="D82:E82"/>
    <mergeCell ref="B83:C83"/>
    <mergeCell ref="D83:E83"/>
    <mergeCell ref="B78:C78"/>
    <mergeCell ref="D78:E78"/>
    <mergeCell ref="B79:C79"/>
    <mergeCell ref="D79:E79"/>
    <mergeCell ref="B80:C80"/>
    <mergeCell ref="D80:E80"/>
    <mergeCell ref="B75:C75"/>
    <mergeCell ref="D75:E75"/>
    <mergeCell ref="B76:C76"/>
    <mergeCell ref="D76:E76"/>
    <mergeCell ref="B77:C77"/>
    <mergeCell ref="D77:E77"/>
    <mergeCell ref="B72:C72"/>
    <mergeCell ref="D72:E72"/>
    <mergeCell ref="B73:C73"/>
    <mergeCell ref="D73:E73"/>
    <mergeCell ref="B74:C74"/>
    <mergeCell ref="D74:E74"/>
    <mergeCell ref="I70:I71"/>
    <mergeCell ref="A63:C63"/>
    <mergeCell ref="A64:C64"/>
    <mergeCell ref="A65:C65"/>
    <mergeCell ref="A66:C66"/>
    <mergeCell ref="D63:H63"/>
    <mergeCell ref="D64:H64"/>
    <mergeCell ref="D65:H65"/>
    <mergeCell ref="D66:H66"/>
    <mergeCell ref="B70:C71"/>
    <mergeCell ref="D70:E71"/>
    <mergeCell ref="F70:F71"/>
    <mergeCell ref="G70:G71"/>
    <mergeCell ref="H70:H71"/>
    <mergeCell ref="C68:J68"/>
    <mergeCell ref="A58:B58"/>
    <mergeCell ref="A59:B59"/>
    <mergeCell ref="A60:B60"/>
    <mergeCell ref="C58:H58"/>
    <mergeCell ref="C59:H59"/>
    <mergeCell ref="C60:H60"/>
    <mergeCell ref="A53:B53"/>
    <mergeCell ref="A54:B54"/>
    <mergeCell ref="A55:B55"/>
    <mergeCell ref="C53:H53"/>
    <mergeCell ref="C54:H54"/>
    <mergeCell ref="C55:H55"/>
    <mergeCell ref="A48:B48"/>
    <mergeCell ref="A49:B49"/>
    <mergeCell ref="A50:B50"/>
    <mergeCell ref="C48:H48"/>
    <mergeCell ref="C49:H49"/>
    <mergeCell ref="C50:H50"/>
    <mergeCell ref="A42:B42"/>
    <mergeCell ref="A43:B43"/>
    <mergeCell ref="A44:B44"/>
    <mergeCell ref="C41:H41"/>
    <mergeCell ref="C42:H42"/>
    <mergeCell ref="C43:H43"/>
    <mergeCell ref="C44:H44"/>
    <mergeCell ref="A41:B41"/>
    <mergeCell ref="A10:N10"/>
    <mergeCell ref="B16:B17"/>
    <mergeCell ref="C16:C17"/>
    <mergeCell ref="F16:F17"/>
    <mergeCell ref="G16:G17"/>
    <mergeCell ref="A2:J2"/>
    <mergeCell ref="A4:B4"/>
    <mergeCell ref="A5:B5"/>
    <mergeCell ref="A6:B6"/>
    <mergeCell ref="A7:B7"/>
    <mergeCell ref="C4:H4"/>
    <mergeCell ref="C5:H5"/>
    <mergeCell ref="C6:H6"/>
    <mergeCell ref="C7:H7"/>
  </mergeCells>
  <hyperlinks>
    <hyperlink ref="C55" r:id="rId1"/>
    <hyperlink ref="C60" r:id="rId2"/>
  </hyperlinks>
  <pageMargins left="0.75" right="0.75" top="1" bottom="1" header="0.5" footer="0.5"/>
  <pageSetup scale="62" orientation="landscape" horizontalDpi="300" verticalDpi="300" r:id="rId3"/>
  <headerFooter alignWithMargins="0"/>
  <rowBreaks count="1" manualBreakCount="1">
    <brk id="37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N813"/>
  <sheetViews>
    <sheetView topLeftCell="B277" zoomScaleNormal="100" zoomScaleSheetLayoutView="100" workbookViewId="0">
      <selection activeCell="B317" sqref="B317:H317"/>
    </sheetView>
  </sheetViews>
  <sheetFormatPr baseColWidth="10" defaultColWidth="9.140625" defaultRowHeight="12.75" x14ac:dyDescent="0.2"/>
  <cols>
    <col min="1" max="1" width="4.7109375" customWidth="1"/>
    <col min="2" max="2" width="28.42578125" customWidth="1"/>
    <col min="3" max="3" width="20.140625" customWidth="1"/>
    <col min="4" max="4" width="20.5703125" customWidth="1"/>
    <col min="5" max="5" width="16.7109375" customWidth="1"/>
    <col min="6" max="6" width="17.42578125" customWidth="1"/>
    <col min="7" max="7" width="17.85546875" customWidth="1"/>
    <col min="8" max="8" width="13.140625" customWidth="1"/>
    <col min="9" max="9" width="14.5703125" customWidth="1"/>
    <col min="10" max="10" width="12.140625" customWidth="1"/>
    <col min="11" max="11" width="7.42578125" customWidth="1"/>
    <col min="12" max="12" width="7.5703125" customWidth="1"/>
    <col min="13" max="13" width="8" customWidth="1"/>
    <col min="14" max="14" width="7.5703125" customWidth="1"/>
  </cols>
  <sheetData>
    <row r="2" spans="1:13" x14ac:dyDescent="0.2">
      <c r="A2" s="590"/>
      <c r="B2" s="590"/>
      <c r="C2" s="590"/>
      <c r="D2" s="590"/>
      <c r="E2" s="590"/>
      <c r="F2" s="590"/>
      <c r="G2" s="590"/>
      <c r="H2" s="590"/>
      <c r="I2" s="590"/>
    </row>
    <row r="3" spans="1:13" ht="17.100000000000001" customHeight="1" x14ac:dyDescent="0.2"/>
    <row r="4" spans="1:13" ht="17.100000000000001" customHeight="1" thickBot="1" x14ac:dyDescent="0.25">
      <c r="A4" s="525" t="s">
        <v>1013</v>
      </c>
      <c r="B4" s="525" t="s">
        <v>1</v>
      </c>
      <c r="C4" s="526" t="s">
        <v>1102</v>
      </c>
      <c r="D4" s="527"/>
      <c r="E4" s="527"/>
      <c r="F4" s="527"/>
      <c r="G4" s="527"/>
      <c r="H4" s="527"/>
    </row>
    <row r="5" spans="1:13" ht="17.100000000000001" customHeight="1" thickBot="1" x14ac:dyDescent="0.25">
      <c r="A5" s="525" t="s">
        <v>85</v>
      </c>
      <c r="B5" s="525" t="s">
        <v>1</v>
      </c>
      <c r="C5" s="526" t="s">
        <v>1119</v>
      </c>
      <c r="D5" s="527"/>
      <c r="E5" s="527"/>
      <c r="F5" s="527"/>
      <c r="G5" s="527"/>
      <c r="H5" s="527"/>
    </row>
    <row r="6" spans="1:13" ht="17.100000000000001" customHeight="1" thickBot="1" x14ac:dyDescent="0.25">
      <c r="A6" s="525" t="s">
        <v>86</v>
      </c>
      <c r="B6" s="525" t="s">
        <v>1</v>
      </c>
      <c r="C6" s="526" t="s">
        <v>1120</v>
      </c>
      <c r="D6" s="527"/>
      <c r="E6" s="527"/>
      <c r="F6" s="527"/>
      <c r="G6" s="527"/>
      <c r="H6" s="527"/>
    </row>
    <row r="7" spans="1:13" ht="17.100000000000001" customHeight="1" thickBot="1" x14ac:dyDescent="0.25">
      <c r="A7" s="525" t="s">
        <v>87</v>
      </c>
      <c r="B7" s="525" t="s">
        <v>1</v>
      </c>
      <c r="C7" s="530" t="s">
        <v>1111</v>
      </c>
      <c r="D7" s="527"/>
      <c r="E7" s="527"/>
      <c r="F7" s="527"/>
      <c r="G7" s="527"/>
      <c r="H7" s="527"/>
    </row>
    <row r="8" spans="1:13" ht="17.100000000000001" customHeight="1" thickBot="1" x14ac:dyDescent="0.25">
      <c r="A8" s="525" t="s">
        <v>88</v>
      </c>
      <c r="B8" s="525" t="s">
        <v>1</v>
      </c>
      <c r="C8" s="526" t="s">
        <v>1109</v>
      </c>
      <c r="D8" s="527"/>
      <c r="E8" s="527"/>
      <c r="F8" s="527"/>
      <c r="G8" s="527"/>
      <c r="H8" s="527"/>
    </row>
    <row r="9" spans="1:13" ht="17.100000000000001" customHeight="1" x14ac:dyDescent="0.2"/>
    <row r="11" spans="1:13" ht="18" customHeight="1" x14ac:dyDescent="0.2">
      <c r="A11" s="528" t="s">
        <v>89</v>
      </c>
      <c r="B11" s="528" t="s">
        <v>1</v>
      </c>
      <c r="C11" s="528" t="s">
        <v>1</v>
      </c>
      <c r="D11" s="528" t="s">
        <v>1</v>
      </c>
      <c r="E11" s="528" t="s">
        <v>1</v>
      </c>
      <c r="F11" s="528" t="s">
        <v>1</v>
      </c>
      <c r="G11" s="528" t="s">
        <v>1</v>
      </c>
      <c r="H11" s="528" t="s">
        <v>1</v>
      </c>
      <c r="I11" s="528" t="s">
        <v>1</v>
      </c>
      <c r="J11" s="528" t="s">
        <v>1</v>
      </c>
      <c r="K11" s="528" t="s">
        <v>1</v>
      </c>
      <c r="L11" s="528" t="s">
        <v>1</v>
      </c>
      <c r="M11" s="528" t="s">
        <v>1</v>
      </c>
    </row>
    <row r="13" spans="1:13" ht="15" x14ac:dyDescent="0.25">
      <c r="A13" s="1" t="s">
        <v>90</v>
      </c>
    </row>
    <row r="14" spans="1:13" ht="15" x14ac:dyDescent="0.25">
      <c r="A14" s="2" t="s">
        <v>91</v>
      </c>
    </row>
    <row r="16" spans="1:13" ht="14.1" customHeight="1" thickBot="1" x14ac:dyDescent="0.25">
      <c r="B16" s="594" t="s">
        <v>92</v>
      </c>
      <c r="C16" s="594" t="s">
        <v>1</v>
      </c>
      <c r="D16" s="594" t="s">
        <v>1</v>
      </c>
      <c r="E16" s="594" t="s">
        <v>1</v>
      </c>
      <c r="F16" s="594" t="s">
        <v>1</v>
      </c>
      <c r="G16" s="594" t="s">
        <v>1</v>
      </c>
      <c r="H16" s="594" t="s">
        <v>1</v>
      </c>
    </row>
    <row r="17" spans="1:13" ht="14.1" customHeight="1" thickTop="1" thickBot="1" x14ac:dyDescent="0.25">
      <c r="B17" s="6" t="s">
        <v>0</v>
      </c>
      <c r="C17" s="6" t="s">
        <v>93</v>
      </c>
      <c r="D17" s="6" t="s">
        <v>94</v>
      </c>
      <c r="E17" s="6" t="s">
        <v>95</v>
      </c>
      <c r="F17" s="6" t="s">
        <v>96</v>
      </c>
      <c r="G17" s="6" t="s">
        <v>97</v>
      </c>
      <c r="H17" s="6" t="s">
        <v>98</v>
      </c>
    </row>
    <row r="18" spans="1:13" ht="14.1" customHeight="1" thickTop="1" thickBot="1" x14ac:dyDescent="0.25">
      <c r="B18" s="529" t="s">
        <v>1011</v>
      </c>
      <c r="C18" s="529" t="s">
        <v>1012</v>
      </c>
      <c r="D18" s="529" t="s">
        <v>99</v>
      </c>
      <c r="E18" s="529" t="s">
        <v>1</v>
      </c>
      <c r="F18" s="529" t="s">
        <v>1</v>
      </c>
      <c r="G18" s="529" t="s">
        <v>103</v>
      </c>
      <c r="H18" s="529" t="s">
        <v>1010</v>
      </c>
    </row>
    <row r="19" spans="1:13" ht="93" customHeight="1" thickTop="1" thickBot="1" x14ac:dyDescent="0.25">
      <c r="B19" s="529" t="s">
        <v>1</v>
      </c>
      <c r="C19" s="529" t="s">
        <v>1</v>
      </c>
      <c r="D19" s="7" t="s">
        <v>100</v>
      </c>
      <c r="E19" s="7" t="s">
        <v>101</v>
      </c>
      <c r="F19" s="7" t="s">
        <v>102</v>
      </c>
      <c r="G19" s="529" t="s">
        <v>1</v>
      </c>
      <c r="H19" s="529" t="s">
        <v>1</v>
      </c>
    </row>
    <row r="20" spans="1:13" ht="29.1" customHeight="1" thickTop="1" thickBot="1" x14ac:dyDescent="0.25">
      <c r="B20" s="591">
        <v>329</v>
      </c>
      <c r="C20" s="592">
        <f>+INFORMACIÓN!D63</f>
        <v>303</v>
      </c>
      <c r="D20" s="591">
        <v>6</v>
      </c>
      <c r="E20" s="591">
        <v>135</v>
      </c>
      <c r="F20" s="591">
        <v>162</v>
      </c>
      <c r="G20" s="593">
        <f>SUM(D20:F20)</f>
        <v>303</v>
      </c>
      <c r="H20" s="25">
        <f>+C20-G20</f>
        <v>0</v>
      </c>
    </row>
    <row r="21" spans="1:13" ht="14.25" thickTop="1" thickBot="1" x14ac:dyDescent="0.25">
      <c r="B21" s="8" t="s">
        <v>109</v>
      </c>
      <c r="C21" s="8" t="s">
        <v>110</v>
      </c>
      <c r="D21" s="8" t="s">
        <v>111</v>
      </c>
      <c r="E21" s="8" t="s">
        <v>112</v>
      </c>
      <c r="F21" s="8" t="s">
        <v>113</v>
      </c>
      <c r="G21" s="531" t="s">
        <v>21</v>
      </c>
      <c r="H21" s="531" t="s">
        <v>1</v>
      </c>
    </row>
    <row r="22" spans="1:13" ht="14.25" thickTop="1" thickBot="1" x14ac:dyDescent="0.25">
      <c r="B22" s="9" t="s">
        <v>104</v>
      </c>
      <c r="C22" s="9" t="s">
        <v>105</v>
      </c>
      <c r="D22" s="9" t="s">
        <v>106</v>
      </c>
      <c r="E22" s="9" t="s">
        <v>107</v>
      </c>
      <c r="F22" s="9" t="s">
        <v>108</v>
      </c>
      <c r="G22" s="531" t="s">
        <v>1</v>
      </c>
      <c r="H22" s="531" t="s">
        <v>1</v>
      </c>
    </row>
    <row r="23" spans="1:13" ht="14.25" thickTop="1" thickBot="1" x14ac:dyDescent="0.25">
      <c r="B23" s="30">
        <f>+G20/B20*100</f>
        <v>92.097264437689972</v>
      </c>
      <c r="C23" s="30">
        <f>+G20/C20*100</f>
        <v>100</v>
      </c>
      <c r="D23" s="30">
        <f>+D20/G20*100</f>
        <v>1.9801980198019802</v>
      </c>
      <c r="E23" s="30">
        <f>+E20/G20*100</f>
        <v>44.554455445544555</v>
      </c>
      <c r="F23" s="13">
        <f>+F20/G20*100</f>
        <v>53.46534653465347</v>
      </c>
      <c r="G23" s="531" t="s">
        <v>1</v>
      </c>
      <c r="H23" s="531" t="s">
        <v>1</v>
      </c>
    </row>
    <row r="25" spans="1:13" ht="14.25" thickTop="1" thickBot="1" x14ac:dyDescent="0.25">
      <c r="B25" s="531" t="s">
        <v>114</v>
      </c>
      <c r="C25" s="606" t="s">
        <v>115</v>
      </c>
      <c r="D25" s="606" t="s">
        <v>1</v>
      </c>
      <c r="E25" s="606" t="s">
        <v>1</v>
      </c>
      <c r="F25" s="606" t="s">
        <v>1</v>
      </c>
    </row>
    <row r="26" spans="1:13" s="174" customFormat="1" ht="14.25" thickTop="1" thickBot="1" x14ac:dyDescent="0.25">
      <c r="B26" s="175"/>
      <c r="C26" s="211"/>
      <c r="D26" s="211"/>
      <c r="E26" s="211"/>
      <c r="F26" s="211"/>
    </row>
    <row r="27" spans="1:13" ht="15.75" thickBot="1" x14ac:dyDescent="0.3">
      <c r="A27" s="418" t="s">
        <v>116</v>
      </c>
      <c r="B27" s="252"/>
      <c r="C27" s="252"/>
      <c r="D27" s="539" t="s">
        <v>1100</v>
      </c>
      <c r="E27" s="540"/>
      <c r="F27" s="540"/>
      <c r="G27" s="540"/>
      <c r="H27" s="540"/>
      <c r="I27" s="540"/>
      <c r="J27" s="541"/>
      <c r="K27" s="252"/>
      <c r="L27" s="252"/>
      <c r="M27" s="252"/>
    </row>
    <row r="28" spans="1:13" ht="15" x14ac:dyDescent="0.25">
      <c r="A28" s="419" t="s">
        <v>117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</row>
    <row r="29" spans="1:13" x14ac:dyDescent="0.2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</row>
    <row r="30" spans="1:13" s="75" customFormat="1" x14ac:dyDescent="0.2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</row>
    <row r="31" spans="1:13" s="75" customFormat="1" x14ac:dyDescent="0.2">
      <c r="A31" s="252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</row>
    <row r="32" spans="1:13" s="75" customFormat="1" x14ac:dyDescent="0.2">
      <c r="A32" s="545" t="s">
        <v>118</v>
      </c>
      <c r="B32" s="546"/>
      <c r="C32" s="546"/>
      <c r="D32" s="546"/>
      <c r="E32" s="546"/>
      <c r="F32" s="546"/>
      <c r="G32" s="547"/>
      <c r="H32" s="252"/>
      <c r="I32" s="252"/>
      <c r="J32" s="252"/>
      <c r="K32" s="252"/>
      <c r="L32" s="252"/>
      <c r="M32" s="252"/>
    </row>
    <row r="33" spans="1:13" s="75" customFormat="1" ht="13.5" thickBot="1" x14ac:dyDescent="0.25">
      <c r="A33" s="548" t="s">
        <v>134</v>
      </c>
      <c r="B33" s="549"/>
      <c r="C33" s="549"/>
      <c r="D33" s="549"/>
      <c r="E33" s="549"/>
      <c r="F33" s="549"/>
      <c r="G33" s="550"/>
      <c r="H33" s="252"/>
      <c r="I33" s="252"/>
      <c r="J33" s="252"/>
      <c r="K33" s="252"/>
      <c r="L33" s="252"/>
      <c r="M33" s="252"/>
    </row>
    <row r="34" spans="1:13" s="75" customFormat="1" ht="37.5" customHeight="1" thickTop="1" thickBot="1" x14ac:dyDescent="0.25">
      <c r="A34" s="544" t="s">
        <v>119</v>
      </c>
      <c r="B34" s="544" t="s">
        <v>120</v>
      </c>
      <c r="C34" s="544"/>
      <c r="D34" s="544" t="s">
        <v>121</v>
      </c>
      <c r="E34" s="544"/>
      <c r="F34" s="544"/>
      <c r="G34" s="571" t="s">
        <v>775</v>
      </c>
      <c r="H34" s="252"/>
      <c r="I34" s="252"/>
      <c r="J34" s="252"/>
      <c r="K34" s="252"/>
      <c r="L34" s="252"/>
      <c r="M34" s="252"/>
    </row>
    <row r="35" spans="1:13" s="75" customFormat="1" ht="29.25" customHeight="1" thickTop="1" thickBot="1" x14ac:dyDescent="0.25">
      <c r="A35" s="544"/>
      <c r="B35" s="544"/>
      <c r="C35" s="544"/>
      <c r="D35" s="420" t="s">
        <v>122</v>
      </c>
      <c r="E35" s="421" t="s">
        <v>123</v>
      </c>
      <c r="F35" s="421" t="s">
        <v>124</v>
      </c>
      <c r="G35" s="572"/>
      <c r="H35" s="252"/>
      <c r="I35" s="252"/>
      <c r="J35" s="252"/>
      <c r="K35" s="252"/>
      <c r="L35" s="252"/>
      <c r="M35" s="252"/>
    </row>
    <row r="36" spans="1:13" s="75" customFormat="1" ht="13.5" thickTop="1" x14ac:dyDescent="0.2">
      <c r="A36" s="422">
        <v>1</v>
      </c>
      <c r="B36" s="607" t="s">
        <v>1114</v>
      </c>
      <c r="C36" s="607"/>
      <c r="D36" s="476">
        <v>8.6</v>
      </c>
      <c r="E36" s="476">
        <v>8.83</v>
      </c>
      <c r="F36" s="423">
        <v>8.7200000000000006</v>
      </c>
      <c r="G36" s="424">
        <f>(D36+E36+F36)/3</f>
        <v>8.7166666666666668</v>
      </c>
      <c r="H36" s="252"/>
      <c r="I36" s="252"/>
      <c r="J36" s="252"/>
      <c r="K36" s="252"/>
      <c r="L36" s="252"/>
      <c r="M36" s="252"/>
    </row>
    <row r="37" spans="1:13" s="75" customFormat="1" x14ac:dyDescent="0.2">
      <c r="A37" s="425">
        <v>2</v>
      </c>
      <c r="B37" s="566"/>
      <c r="C37" s="566"/>
      <c r="D37" s="426"/>
      <c r="E37" s="426"/>
      <c r="F37" s="426"/>
      <c r="G37" s="427">
        <f t="shared" ref="G37:G46" si="0">(D37+E37+F37)/3</f>
        <v>0</v>
      </c>
      <c r="H37" s="252"/>
      <c r="I37" s="252"/>
      <c r="J37" s="252"/>
      <c r="K37" s="252"/>
      <c r="L37" s="252"/>
      <c r="M37" s="252"/>
    </row>
    <row r="38" spans="1:13" s="75" customFormat="1" x14ac:dyDescent="0.2">
      <c r="A38" s="425">
        <v>3</v>
      </c>
      <c r="B38" s="566"/>
      <c r="C38" s="566"/>
      <c r="D38" s="426"/>
      <c r="E38" s="426"/>
      <c r="F38" s="426"/>
      <c r="G38" s="427">
        <f t="shared" si="0"/>
        <v>0</v>
      </c>
      <c r="H38" s="252"/>
      <c r="I38" s="252"/>
      <c r="J38" s="252"/>
      <c r="K38" s="252"/>
      <c r="L38" s="252"/>
      <c r="M38" s="252"/>
    </row>
    <row r="39" spans="1:13" s="75" customFormat="1" x14ac:dyDescent="0.2">
      <c r="A39" s="425">
        <v>4</v>
      </c>
      <c r="B39" s="566"/>
      <c r="C39" s="566"/>
      <c r="D39" s="426"/>
      <c r="E39" s="426"/>
      <c r="F39" s="426"/>
      <c r="G39" s="427">
        <f t="shared" si="0"/>
        <v>0</v>
      </c>
      <c r="H39" s="252"/>
      <c r="I39" s="252"/>
      <c r="J39" s="252"/>
      <c r="K39" s="252"/>
      <c r="L39" s="252"/>
      <c r="M39" s="252"/>
    </row>
    <row r="40" spans="1:13" s="75" customFormat="1" x14ac:dyDescent="0.2">
      <c r="A40" s="425">
        <v>5</v>
      </c>
      <c r="B40" s="566"/>
      <c r="C40" s="566"/>
      <c r="D40" s="426"/>
      <c r="E40" s="426"/>
      <c r="F40" s="426"/>
      <c r="G40" s="427">
        <f t="shared" si="0"/>
        <v>0</v>
      </c>
      <c r="H40" s="252"/>
      <c r="I40" s="252"/>
      <c r="J40" s="252"/>
      <c r="K40" s="252"/>
      <c r="L40" s="252"/>
      <c r="M40" s="252"/>
    </row>
    <row r="41" spans="1:13" s="75" customFormat="1" x14ac:dyDescent="0.2">
      <c r="A41" s="425">
        <v>6</v>
      </c>
      <c r="B41" s="566"/>
      <c r="C41" s="566"/>
      <c r="D41" s="426"/>
      <c r="E41" s="426"/>
      <c r="F41" s="426"/>
      <c r="G41" s="427">
        <f t="shared" si="0"/>
        <v>0</v>
      </c>
      <c r="H41" s="252"/>
      <c r="I41" s="252"/>
      <c r="J41" s="252"/>
      <c r="K41" s="252"/>
      <c r="L41" s="252"/>
      <c r="M41" s="252"/>
    </row>
    <row r="42" spans="1:13" s="75" customFormat="1" x14ac:dyDescent="0.2">
      <c r="A42" s="425">
        <v>7</v>
      </c>
      <c r="B42" s="566"/>
      <c r="C42" s="566"/>
      <c r="D42" s="426"/>
      <c r="E42" s="426"/>
      <c r="F42" s="426"/>
      <c r="G42" s="427">
        <f t="shared" si="0"/>
        <v>0</v>
      </c>
      <c r="H42" s="252"/>
      <c r="I42" s="252"/>
      <c r="J42" s="252"/>
      <c r="K42" s="252"/>
      <c r="L42" s="252"/>
      <c r="M42" s="252"/>
    </row>
    <row r="43" spans="1:13" s="75" customFormat="1" x14ac:dyDescent="0.2">
      <c r="A43" s="425">
        <v>8</v>
      </c>
      <c r="B43" s="566"/>
      <c r="C43" s="566"/>
      <c r="D43" s="426"/>
      <c r="E43" s="426"/>
      <c r="F43" s="426"/>
      <c r="G43" s="427">
        <f t="shared" si="0"/>
        <v>0</v>
      </c>
      <c r="H43" s="252"/>
      <c r="I43" s="252"/>
      <c r="J43" s="252"/>
      <c r="K43" s="252"/>
      <c r="L43" s="252"/>
      <c r="M43" s="252"/>
    </row>
    <row r="44" spans="1:13" s="75" customFormat="1" x14ac:dyDescent="0.2">
      <c r="A44" s="425">
        <v>9</v>
      </c>
      <c r="B44" s="566"/>
      <c r="C44" s="566"/>
      <c r="D44" s="426"/>
      <c r="E44" s="426"/>
      <c r="F44" s="426"/>
      <c r="G44" s="427">
        <f t="shared" si="0"/>
        <v>0</v>
      </c>
      <c r="H44" s="252"/>
      <c r="I44" s="252"/>
      <c r="J44" s="252"/>
      <c r="K44" s="252"/>
      <c r="L44" s="252"/>
      <c r="M44" s="252"/>
    </row>
    <row r="45" spans="1:13" s="75" customFormat="1" x14ac:dyDescent="0.2">
      <c r="A45" s="425">
        <v>10</v>
      </c>
      <c r="B45" s="566"/>
      <c r="C45" s="566"/>
      <c r="D45" s="426"/>
      <c r="E45" s="426"/>
      <c r="F45" s="426"/>
      <c r="G45" s="427">
        <f t="shared" si="0"/>
        <v>0</v>
      </c>
      <c r="H45" s="252"/>
      <c r="I45" s="252"/>
      <c r="J45" s="252"/>
      <c r="K45" s="252"/>
      <c r="L45" s="252"/>
      <c r="M45" s="252"/>
    </row>
    <row r="46" spans="1:13" s="75" customFormat="1" ht="13.5" thickBot="1" x14ac:dyDescent="0.25">
      <c r="A46" s="428">
        <v>11</v>
      </c>
      <c r="B46" s="608"/>
      <c r="C46" s="608"/>
      <c r="D46" s="429"/>
      <c r="E46" s="429"/>
      <c r="F46" s="429"/>
      <c r="G46" s="430">
        <f t="shared" si="0"/>
        <v>0</v>
      </c>
      <c r="H46" s="252"/>
      <c r="I46" s="252"/>
      <c r="J46" s="252"/>
      <c r="K46" s="252"/>
      <c r="L46" s="252"/>
      <c r="M46" s="252"/>
    </row>
    <row r="47" spans="1:13" s="75" customFormat="1" ht="14.25" thickTop="1" thickBot="1" x14ac:dyDescent="0.25">
      <c r="A47" s="431"/>
      <c r="B47" s="609" t="s">
        <v>776</v>
      </c>
      <c r="C47" s="609"/>
      <c r="D47" s="432">
        <f>AVERAGE(D36:D46)</f>
        <v>8.6</v>
      </c>
      <c r="E47" s="432">
        <f t="shared" ref="E47:F47" si="1">AVERAGE(E36:E46)</f>
        <v>8.83</v>
      </c>
      <c r="F47" s="432">
        <f t="shared" si="1"/>
        <v>8.7200000000000006</v>
      </c>
      <c r="G47" s="432">
        <f>AVERAGEIF(D47:F47,"&gt;0")</f>
        <v>8.7166666666666668</v>
      </c>
      <c r="H47" s="252"/>
      <c r="I47" s="252"/>
      <c r="J47" s="252"/>
      <c r="K47" s="252"/>
      <c r="L47" s="252"/>
      <c r="M47" s="252"/>
    </row>
    <row r="48" spans="1:13" s="75" customFormat="1" ht="13.5" thickTop="1" x14ac:dyDescent="0.2">
      <c r="A48" s="252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</row>
    <row r="49" spans="1:13" x14ac:dyDescent="0.2">
      <c r="A49" s="252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</row>
    <row r="50" spans="1:13" hidden="1" x14ac:dyDescent="0.2">
      <c r="A50" s="567" t="s">
        <v>132</v>
      </c>
      <c r="B50" s="567"/>
      <c r="C50" s="567"/>
      <c r="D50" s="567"/>
      <c r="E50" s="567"/>
      <c r="F50" s="567"/>
      <c r="G50" s="567"/>
      <c r="H50" s="252"/>
      <c r="I50" s="252"/>
      <c r="J50" s="252"/>
      <c r="K50" s="252"/>
      <c r="L50" s="252"/>
      <c r="M50" s="252"/>
    </row>
    <row r="51" spans="1:13" ht="13.5" hidden="1" thickBot="1" x14ac:dyDescent="0.25">
      <c r="A51" s="543" t="s">
        <v>1014</v>
      </c>
      <c r="B51" s="543" t="s">
        <v>1</v>
      </c>
      <c r="C51" s="543" t="s">
        <v>1</v>
      </c>
      <c r="D51" s="543" t="s">
        <v>1</v>
      </c>
      <c r="E51" s="543" t="s">
        <v>1</v>
      </c>
      <c r="F51" s="543" t="s">
        <v>1</v>
      </c>
      <c r="G51" s="543" t="s">
        <v>1</v>
      </c>
      <c r="H51" s="252"/>
      <c r="I51" s="252"/>
      <c r="J51" s="252"/>
      <c r="K51" s="252"/>
      <c r="L51" s="252"/>
      <c r="M51" s="252"/>
    </row>
    <row r="52" spans="1:13" ht="26.1" hidden="1" customHeight="1" thickTop="1" thickBot="1" x14ac:dyDescent="0.25">
      <c r="A52" s="569" t="s">
        <v>119</v>
      </c>
      <c r="B52" s="569" t="s">
        <v>120</v>
      </c>
      <c r="C52" s="569" t="s">
        <v>1</v>
      </c>
      <c r="D52" s="569" t="s">
        <v>121</v>
      </c>
      <c r="E52" s="569" t="s">
        <v>1</v>
      </c>
      <c r="F52" s="569" t="s">
        <v>1</v>
      </c>
      <c r="G52" s="569" t="s">
        <v>125</v>
      </c>
      <c r="H52" s="252"/>
      <c r="I52" s="252"/>
      <c r="J52" s="252"/>
      <c r="K52" s="252"/>
      <c r="L52" s="252"/>
      <c r="M52" s="252"/>
    </row>
    <row r="53" spans="1:13" ht="33" hidden="1" customHeight="1" thickTop="1" thickBot="1" x14ac:dyDescent="0.25">
      <c r="A53" s="569" t="s">
        <v>1</v>
      </c>
      <c r="B53" s="569" t="s">
        <v>1</v>
      </c>
      <c r="C53" s="569" t="s">
        <v>1</v>
      </c>
      <c r="D53" s="231" t="s">
        <v>122</v>
      </c>
      <c r="E53" s="231" t="s">
        <v>123</v>
      </c>
      <c r="F53" s="231" t="s">
        <v>124</v>
      </c>
      <c r="G53" s="569" t="s">
        <v>1</v>
      </c>
      <c r="H53" s="252"/>
      <c r="I53" s="252"/>
      <c r="J53" s="252"/>
      <c r="K53" s="252"/>
      <c r="L53" s="252"/>
      <c r="M53" s="252"/>
    </row>
    <row r="54" spans="1:13" ht="17.25" hidden="1" customHeight="1" thickTop="1" thickBot="1" x14ac:dyDescent="0.25">
      <c r="A54" s="231">
        <v>1</v>
      </c>
      <c r="B54" s="570" t="s">
        <v>81</v>
      </c>
      <c r="C54" s="570" t="s">
        <v>1</v>
      </c>
      <c r="D54" s="433"/>
      <c r="E54" s="434"/>
      <c r="F54" s="434"/>
      <c r="G54" s="435">
        <f>IFERROR(AVERAGE(D54:F54),0)</f>
        <v>0</v>
      </c>
      <c r="H54" s="252"/>
      <c r="I54" s="252"/>
      <c r="J54" s="252"/>
      <c r="K54" s="252"/>
      <c r="L54" s="252"/>
      <c r="M54" s="252"/>
    </row>
    <row r="55" spans="1:13" ht="17.25" hidden="1" customHeight="1" thickTop="1" thickBot="1" x14ac:dyDescent="0.25">
      <c r="A55" s="436">
        <v>2</v>
      </c>
      <c r="B55" s="570" t="s">
        <v>81</v>
      </c>
      <c r="C55" s="570" t="s">
        <v>1</v>
      </c>
      <c r="D55" s="437"/>
      <c r="E55" s="438"/>
      <c r="F55" s="438"/>
      <c r="G55" s="435">
        <f>IFERROR(AVERAGE(D55:F55),0)</f>
        <v>0</v>
      </c>
      <c r="H55" s="252"/>
      <c r="I55" s="252"/>
      <c r="J55" s="252"/>
      <c r="K55" s="252"/>
      <c r="L55" s="252"/>
      <c r="M55" s="252"/>
    </row>
    <row r="56" spans="1:13" ht="14.25" hidden="1" thickTop="1" thickBot="1" x14ac:dyDescent="0.25">
      <c r="A56" s="231">
        <v>3</v>
      </c>
      <c r="B56" s="570" t="s">
        <v>81</v>
      </c>
      <c r="C56" s="570" t="s">
        <v>1</v>
      </c>
      <c r="D56" s="439"/>
      <c r="E56" s="440"/>
      <c r="F56" s="440"/>
      <c r="G56" s="435">
        <f>IFERROR(AVERAGE(D56:F56),0)</f>
        <v>0</v>
      </c>
      <c r="H56" s="252"/>
      <c r="I56" s="252"/>
      <c r="J56" s="252"/>
      <c r="K56" s="252"/>
      <c r="L56" s="252"/>
      <c r="M56" s="252"/>
    </row>
    <row r="57" spans="1:13" ht="27" hidden="1" customHeight="1" thickTop="1" thickBot="1" x14ac:dyDescent="0.25">
      <c r="A57" s="569" t="s">
        <v>131</v>
      </c>
      <c r="B57" s="569" t="s">
        <v>1</v>
      </c>
      <c r="C57" s="569" t="s">
        <v>1</v>
      </c>
      <c r="D57" s="441" t="e">
        <f>AVERAGEIF(D54:D56,"&gt;0")</f>
        <v>#DIV/0!</v>
      </c>
      <c r="E57" s="441" t="e">
        <f>AVERAGEIF(E54:E56,"&gt;0")</f>
        <v>#DIV/0!</v>
      </c>
      <c r="F57" s="441" t="e">
        <f>AVERAGEIF(F54:F56,"&gt;0")</f>
        <v>#DIV/0!</v>
      </c>
      <c r="G57" s="435">
        <f>IFERROR(AVERAGE(D57:F57),0)</f>
        <v>0</v>
      </c>
      <c r="H57" s="252"/>
      <c r="I57" s="252"/>
      <c r="J57" s="252"/>
      <c r="K57" s="252"/>
      <c r="L57" s="252"/>
      <c r="M57" s="252"/>
    </row>
    <row r="58" spans="1:13" ht="13.5" hidden="1" thickTop="1" x14ac:dyDescent="0.2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</row>
    <row r="59" spans="1:13" x14ac:dyDescent="0.2">
      <c r="A59" s="567" t="s">
        <v>133</v>
      </c>
      <c r="B59" s="568"/>
      <c r="C59" s="568"/>
      <c r="D59" s="568"/>
      <c r="E59" s="568"/>
      <c r="F59" s="568"/>
      <c r="G59" s="252"/>
      <c r="H59" s="252"/>
      <c r="I59" s="252"/>
      <c r="J59" s="252"/>
      <c r="K59" s="252"/>
      <c r="L59" s="252"/>
      <c r="M59" s="252"/>
    </row>
    <row r="60" spans="1:13" ht="13.5" thickBot="1" x14ac:dyDescent="0.25">
      <c r="A60" s="543" t="s">
        <v>1015</v>
      </c>
      <c r="B60" s="543" t="s">
        <v>1</v>
      </c>
      <c r="C60" s="543" t="s">
        <v>1</v>
      </c>
      <c r="D60" s="543" t="s">
        <v>1</v>
      </c>
      <c r="E60" s="543" t="s">
        <v>1</v>
      </c>
      <c r="F60" s="543" t="s">
        <v>1</v>
      </c>
      <c r="G60" s="543" t="s">
        <v>1</v>
      </c>
      <c r="H60" s="252"/>
      <c r="I60" s="252"/>
      <c r="J60" s="252"/>
      <c r="K60" s="252"/>
      <c r="L60" s="252"/>
      <c r="M60" s="252"/>
    </row>
    <row r="61" spans="1:13" ht="26.1" customHeight="1" thickTop="1" thickBot="1" x14ac:dyDescent="0.25">
      <c r="A61" s="569" t="s">
        <v>119</v>
      </c>
      <c r="B61" s="569" t="s">
        <v>120</v>
      </c>
      <c r="C61" s="569" t="s">
        <v>1</v>
      </c>
      <c r="D61" s="569" t="s">
        <v>121</v>
      </c>
      <c r="E61" s="569" t="s">
        <v>1</v>
      </c>
      <c r="F61" s="569" t="s">
        <v>1</v>
      </c>
      <c r="G61" s="569" t="s">
        <v>125</v>
      </c>
      <c r="H61" s="252"/>
      <c r="I61" s="252"/>
      <c r="J61" s="252"/>
      <c r="K61" s="252"/>
      <c r="L61" s="252"/>
      <c r="M61" s="252"/>
    </row>
    <row r="62" spans="1:13" ht="33" customHeight="1" thickTop="1" thickBot="1" x14ac:dyDescent="0.25">
      <c r="A62" s="569" t="s">
        <v>1</v>
      </c>
      <c r="B62" s="569" t="s">
        <v>1</v>
      </c>
      <c r="C62" s="569" t="s">
        <v>1</v>
      </c>
      <c r="D62" s="231" t="s">
        <v>122</v>
      </c>
      <c r="E62" s="231" t="s">
        <v>123</v>
      </c>
      <c r="F62" s="231" t="s">
        <v>124</v>
      </c>
      <c r="G62" s="569" t="s">
        <v>1</v>
      </c>
      <c r="H62" s="252"/>
      <c r="I62" s="252"/>
      <c r="J62" s="252"/>
      <c r="K62" s="252"/>
      <c r="L62" s="252"/>
      <c r="M62" s="252"/>
    </row>
    <row r="63" spans="1:13" ht="14.25" thickTop="1" thickBot="1" x14ac:dyDescent="0.25">
      <c r="A63" s="231" t="s">
        <v>0</v>
      </c>
      <c r="B63" s="610" t="s">
        <v>1115</v>
      </c>
      <c r="C63" s="610"/>
      <c r="D63" s="477">
        <v>8.4</v>
      </c>
      <c r="E63" s="477">
        <v>8.5500000000000007</v>
      </c>
      <c r="F63" s="442">
        <v>8.7100000000000009</v>
      </c>
      <c r="G63" s="443">
        <f>IFERROR(AVERAGE(D63:F63),0)</f>
        <v>8.5533333333333346</v>
      </c>
      <c r="H63" s="252"/>
      <c r="I63" s="252"/>
      <c r="J63" s="252"/>
      <c r="K63" s="252"/>
      <c r="L63" s="252"/>
      <c r="M63" s="252"/>
    </row>
    <row r="64" spans="1:13" ht="14.25" thickTop="1" thickBot="1" x14ac:dyDescent="0.25">
      <c r="A64" s="231" t="s">
        <v>93</v>
      </c>
      <c r="B64" s="607" t="s">
        <v>1116</v>
      </c>
      <c r="C64" s="607"/>
      <c r="D64" s="476">
        <v>8.5</v>
      </c>
      <c r="E64" s="476">
        <v>8.7100000000000009</v>
      </c>
      <c r="F64" s="442">
        <v>8.76</v>
      </c>
      <c r="G64" s="443">
        <f>IFERROR(AVERAGE(D64:F64),0)</f>
        <v>8.6566666666666663</v>
      </c>
      <c r="H64" s="252"/>
      <c r="I64" s="252"/>
      <c r="J64" s="252"/>
      <c r="K64" s="252"/>
      <c r="L64" s="252"/>
      <c r="M64" s="252"/>
    </row>
    <row r="65" spans="1:13" ht="14.25" thickTop="1" thickBot="1" x14ac:dyDescent="0.25">
      <c r="A65" s="231" t="s">
        <v>94</v>
      </c>
      <c r="B65" s="607" t="s">
        <v>1118</v>
      </c>
      <c r="C65" s="607"/>
      <c r="D65" s="476">
        <v>8.9</v>
      </c>
      <c r="E65" s="476">
        <v>8.8699999999999992</v>
      </c>
      <c r="F65" s="442">
        <v>8.7799999999999994</v>
      </c>
      <c r="G65" s="443">
        <f t="shared" ref="G65:G70" si="2">IFERROR(AVERAGE(D65:F65),0)</f>
        <v>8.85</v>
      </c>
      <c r="H65" s="252"/>
      <c r="I65" s="252"/>
      <c r="J65" s="252"/>
      <c r="K65" s="252"/>
      <c r="L65" s="252"/>
      <c r="M65" s="252"/>
    </row>
    <row r="66" spans="1:13" ht="14.25" thickTop="1" thickBot="1" x14ac:dyDescent="0.25">
      <c r="A66" s="231" t="s">
        <v>95</v>
      </c>
      <c r="B66" s="607" t="s">
        <v>1117</v>
      </c>
      <c r="C66" s="607"/>
      <c r="D66" s="476">
        <v>9.5</v>
      </c>
      <c r="E66" s="476">
        <v>0</v>
      </c>
      <c r="F66" s="442">
        <v>0</v>
      </c>
      <c r="G66" s="443">
        <f t="shared" si="2"/>
        <v>3.1666666666666665</v>
      </c>
      <c r="H66" s="252"/>
      <c r="I66" s="252"/>
      <c r="J66" s="252"/>
      <c r="K66" s="252"/>
      <c r="L66" s="252"/>
      <c r="M66" s="252"/>
    </row>
    <row r="67" spans="1:13" ht="14.25" thickTop="1" thickBot="1" x14ac:dyDescent="0.25">
      <c r="A67" s="231" t="s">
        <v>96</v>
      </c>
      <c r="B67" s="570"/>
      <c r="C67" s="570"/>
      <c r="D67" s="442"/>
      <c r="E67" s="442"/>
      <c r="F67" s="442"/>
      <c r="G67" s="443">
        <f t="shared" si="2"/>
        <v>0</v>
      </c>
      <c r="H67" s="252"/>
      <c r="I67" s="252"/>
      <c r="J67" s="252"/>
      <c r="K67" s="252"/>
      <c r="L67" s="252"/>
      <c r="M67" s="252"/>
    </row>
    <row r="68" spans="1:13" ht="14.25" thickTop="1" thickBot="1" x14ac:dyDescent="0.25">
      <c r="A68" s="231" t="s">
        <v>97</v>
      </c>
      <c r="B68" s="570"/>
      <c r="C68" s="570"/>
      <c r="D68" s="442"/>
      <c r="E68" s="442"/>
      <c r="F68" s="442"/>
      <c r="G68" s="443">
        <f t="shared" si="2"/>
        <v>0</v>
      </c>
      <c r="H68" s="252"/>
      <c r="I68" s="252"/>
      <c r="J68" s="252"/>
      <c r="K68" s="252"/>
      <c r="L68" s="252"/>
      <c r="M68" s="252"/>
    </row>
    <row r="69" spans="1:13" ht="14.25" thickTop="1" thickBot="1" x14ac:dyDescent="0.25">
      <c r="A69" s="231" t="s">
        <v>98</v>
      </c>
      <c r="B69" s="570"/>
      <c r="C69" s="570"/>
      <c r="D69" s="442"/>
      <c r="E69" s="442"/>
      <c r="F69" s="442"/>
      <c r="G69" s="443">
        <f t="shared" si="2"/>
        <v>0</v>
      </c>
      <c r="H69" s="252"/>
      <c r="I69" s="252"/>
      <c r="J69" s="252"/>
      <c r="K69" s="252"/>
      <c r="L69" s="252"/>
      <c r="M69" s="252"/>
    </row>
    <row r="70" spans="1:13" ht="14.25" thickTop="1" thickBot="1" x14ac:dyDescent="0.25">
      <c r="A70" s="231" t="s">
        <v>127</v>
      </c>
      <c r="B70" s="570"/>
      <c r="C70" s="570"/>
      <c r="D70" s="442"/>
      <c r="E70" s="442"/>
      <c r="F70" s="442"/>
      <c r="G70" s="443">
        <f t="shared" si="2"/>
        <v>0</v>
      </c>
      <c r="H70" s="252"/>
      <c r="I70" s="252"/>
      <c r="J70" s="252"/>
      <c r="K70" s="252"/>
      <c r="L70" s="252"/>
      <c r="M70" s="252"/>
    </row>
    <row r="71" spans="1:13" ht="27" customHeight="1" thickTop="1" thickBot="1" x14ac:dyDescent="0.25">
      <c r="A71" s="569" t="s">
        <v>131</v>
      </c>
      <c r="B71" s="569" t="s">
        <v>1</v>
      </c>
      <c r="C71" s="569" t="s">
        <v>1</v>
      </c>
      <c r="D71" s="611">
        <f>AVERAGEIF(D63:D70,"&gt;0")</f>
        <v>8.8249999999999993</v>
      </c>
      <c r="E71" s="441">
        <f>AVERAGEIF(E63:E70,"&gt;0")</f>
        <v>8.7100000000000009</v>
      </c>
      <c r="F71" s="441">
        <f>AVERAGEIF(F63:F70,"&gt;0")</f>
        <v>8.75</v>
      </c>
      <c r="G71" s="435">
        <f>IFERROR(AVERAGE(D71:F71),0)</f>
        <v>8.7616666666666667</v>
      </c>
      <c r="H71" s="252"/>
      <c r="I71" s="252"/>
      <c r="J71" s="252"/>
      <c r="K71" s="252"/>
      <c r="L71" s="252"/>
      <c r="M71" s="252"/>
    </row>
    <row r="72" spans="1:13" ht="13.5" thickTop="1" x14ac:dyDescent="0.2">
      <c r="A72" s="252"/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</row>
    <row r="73" spans="1:13" x14ac:dyDescent="0.2">
      <c r="A73" s="543" t="s">
        <v>135</v>
      </c>
      <c r="B73" s="543" t="s">
        <v>1</v>
      </c>
      <c r="C73" s="543" t="s">
        <v>1</v>
      </c>
      <c r="D73" s="543" t="s">
        <v>1</v>
      </c>
      <c r="E73" s="543" t="s">
        <v>1</v>
      </c>
      <c r="F73" s="543" t="s">
        <v>1</v>
      </c>
      <c r="G73" s="252"/>
      <c r="H73" s="252"/>
      <c r="I73" s="252"/>
      <c r="J73" s="252"/>
      <c r="K73" s="252"/>
      <c r="L73" s="252"/>
      <c r="M73" s="252"/>
    </row>
    <row r="74" spans="1:13" ht="13.5" thickBot="1" x14ac:dyDescent="0.25">
      <c r="A74" s="543" t="s">
        <v>136</v>
      </c>
      <c r="B74" s="543" t="s">
        <v>1</v>
      </c>
      <c r="C74" s="543" t="s">
        <v>1</v>
      </c>
      <c r="D74" s="543" t="s">
        <v>1</v>
      </c>
      <c r="E74" s="543" t="s">
        <v>1</v>
      </c>
      <c r="F74" s="543" t="s">
        <v>1</v>
      </c>
      <c r="G74" s="252"/>
      <c r="H74" s="252"/>
      <c r="I74" s="252"/>
      <c r="J74" s="252"/>
      <c r="K74" s="252"/>
      <c r="L74" s="252"/>
      <c r="M74" s="252"/>
    </row>
    <row r="75" spans="1:13" ht="26.1" customHeight="1" thickTop="1" thickBot="1" x14ac:dyDescent="0.25">
      <c r="A75" s="569" t="s">
        <v>119</v>
      </c>
      <c r="B75" s="569" t="s">
        <v>137</v>
      </c>
      <c r="C75" s="569" t="s">
        <v>121</v>
      </c>
      <c r="D75" s="569" t="s">
        <v>1</v>
      </c>
      <c r="E75" s="569" t="s">
        <v>1</v>
      </c>
      <c r="F75" s="569" t="s">
        <v>138</v>
      </c>
      <c r="G75" s="252"/>
      <c r="H75" s="252"/>
      <c r="I75" s="252"/>
      <c r="J75" s="252"/>
      <c r="K75" s="252"/>
      <c r="L75" s="252"/>
      <c r="M75" s="252"/>
    </row>
    <row r="76" spans="1:13" ht="33" customHeight="1" thickTop="1" thickBot="1" x14ac:dyDescent="0.25">
      <c r="A76" s="569" t="s">
        <v>1</v>
      </c>
      <c r="B76" s="569" t="s">
        <v>1</v>
      </c>
      <c r="C76" s="569" t="s">
        <v>122</v>
      </c>
      <c r="D76" s="569" t="s">
        <v>123</v>
      </c>
      <c r="E76" s="569" t="s">
        <v>124</v>
      </c>
      <c r="F76" s="569" t="s">
        <v>1</v>
      </c>
      <c r="G76" s="252"/>
      <c r="H76" s="252"/>
      <c r="I76" s="252"/>
      <c r="J76" s="252"/>
      <c r="K76" s="252"/>
      <c r="L76" s="252"/>
      <c r="M76" s="252"/>
    </row>
    <row r="77" spans="1:13" ht="14.25" thickTop="1" thickBot="1" x14ac:dyDescent="0.25">
      <c r="A77" s="569" t="s">
        <v>0</v>
      </c>
      <c r="B77" s="444" t="s">
        <v>82</v>
      </c>
      <c r="C77" s="445">
        <f>+D47</f>
        <v>8.6</v>
      </c>
      <c r="D77" s="445">
        <f>+E47</f>
        <v>8.83</v>
      </c>
      <c r="E77" s="445">
        <f>+F47</f>
        <v>8.7200000000000006</v>
      </c>
      <c r="F77" s="445">
        <f>AVERAGEIF(C77:E77,"&gt;0")</f>
        <v>8.7166666666666668</v>
      </c>
      <c r="G77" s="252"/>
      <c r="H77" s="252"/>
      <c r="I77" s="252"/>
      <c r="J77" s="252"/>
      <c r="K77" s="252"/>
      <c r="L77" s="252"/>
      <c r="M77" s="252"/>
    </row>
    <row r="78" spans="1:13" ht="14.25" hidden="1" thickTop="1" thickBot="1" x14ac:dyDescent="0.25">
      <c r="A78" s="569" t="s">
        <v>93</v>
      </c>
      <c r="B78" s="446" t="s">
        <v>1016</v>
      </c>
      <c r="C78" s="447" t="e">
        <f>+D57</f>
        <v>#DIV/0!</v>
      </c>
      <c r="D78" s="447" t="e">
        <f>+E57</f>
        <v>#DIV/0!</v>
      </c>
      <c r="E78" s="447" t="e">
        <f>+F57</f>
        <v>#DIV/0!</v>
      </c>
      <c r="F78" s="447" t="e">
        <f>AVERAGEIF(C78:E78,"&gt;0")</f>
        <v>#DIV/0!</v>
      </c>
      <c r="G78" s="252"/>
      <c r="H78" s="252"/>
      <c r="I78" s="252"/>
      <c r="J78" s="252"/>
      <c r="K78" s="252"/>
      <c r="L78" s="252"/>
      <c r="M78" s="252"/>
    </row>
    <row r="79" spans="1:13" ht="14.25" thickTop="1" thickBot="1" x14ac:dyDescent="0.25">
      <c r="A79" s="569" t="s">
        <v>94</v>
      </c>
      <c r="B79" s="448" t="s">
        <v>1017</v>
      </c>
      <c r="C79" s="449">
        <f>+D71</f>
        <v>8.8249999999999993</v>
      </c>
      <c r="D79" s="449">
        <f>+E71</f>
        <v>8.7100000000000009</v>
      </c>
      <c r="E79" s="449">
        <f>+F71</f>
        <v>8.75</v>
      </c>
      <c r="F79" s="449">
        <f>AVERAGEIF(C79:E79,"&gt;0")</f>
        <v>8.7616666666666667</v>
      </c>
      <c r="G79" s="252"/>
      <c r="H79" s="252"/>
      <c r="I79" s="252"/>
      <c r="J79" s="252"/>
      <c r="K79" s="252"/>
      <c r="L79" s="252"/>
      <c r="M79" s="252"/>
    </row>
    <row r="80" spans="1:13" ht="26.1" customHeight="1" thickTop="1" thickBot="1" x14ac:dyDescent="0.25">
      <c r="A80" s="569" t="s">
        <v>131</v>
      </c>
      <c r="B80" s="569" t="s">
        <v>1</v>
      </c>
      <c r="C80" s="611">
        <f>AVERAGEIF(C77:C79,"&gt;0")</f>
        <v>8.7124999999999986</v>
      </c>
      <c r="D80" s="441">
        <f>AVERAGEIF(D77:D79,"&gt;0")</f>
        <v>8.77</v>
      </c>
      <c r="E80" s="441">
        <f>AVERAGEIF(E77:E79,"&gt;0")</f>
        <v>8.7349999999999994</v>
      </c>
      <c r="F80" s="441">
        <f>AVERAGEIF(F77:F79,"&gt;0")</f>
        <v>8.7391666666666659</v>
      </c>
      <c r="G80" s="252"/>
      <c r="H80" s="252"/>
      <c r="I80" s="252"/>
      <c r="J80" s="252"/>
      <c r="K80" s="252"/>
      <c r="L80" s="252"/>
      <c r="M80" s="252"/>
    </row>
    <row r="81" spans="1:13" ht="13.5" thickTop="1" x14ac:dyDescent="0.2">
      <c r="A81" s="252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</row>
    <row r="82" spans="1:13" ht="15" x14ac:dyDescent="0.25">
      <c r="A82" s="418" t="s">
        <v>139</v>
      </c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</row>
    <row r="83" spans="1:13" ht="15" x14ac:dyDescent="0.25">
      <c r="A83" s="419" t="s">
        <v>140</v>
      </c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</row>
    <row r="84" spans="1:13" x14ac:dyDescent="0.2">
      <c r="A84" s="252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</row>
    <row r="85" spans="1:13" x14ac:dyDescent="0.2">
      <c r="A85" s="252"/>
      <c r="B85" s="543" t="s">
        <v>141</v>
      </c>
      <c r="C85" s="543"/>
      <c r="D85" s="543"/>
      <c r="E85" s="543"/>
      <c r="F85" s="543"/>
      <c r="G85" s="543"/>
      <c r="H85" s="543"/>
      <c r="I85" s="543"/>
      <c r="J85" s="543"/>
      <c r="K85" s="252"/>
      <c r="L85" s="252"/>
      <c r="M85" s="252"/>
    </row>
    <row r="86" spans="1:13" ht="31.5" customHeight="1" thickBot="1" x14ac:dyDescent="0.25">
      <c r="A86" s="252"/>
      <c r="B86" s="543" t="s">
        <v>155</v>
      </c>
      <c r="C86" s="543"/>
      <c r="D86" s="543"/>
      <c r="E86" s="543"/>
      <c r="F86" s="543"/>
      <c r="G86" s="543"/>
      <c r="H86" s="543"/>
      <c r="I86" s="543"/>
      <c r="J86" s="543"/>
      <c r="K86" s="252"/>
      <c r="L86" s="252"/>
      <c r="M86" s="252"/>
    </row>
    <row r="87" spans="1:13" ht="24" customHeight="1" thickTop="1" thickBot="1" x14ac:dyDescent="0.25">
      <c r="A87" s="252"/>
      <c r="B87" s="252"/>
      <c r="C87" s="252"/>
      <c r="D87" s="450">
        <v>1</v>
      </c>
      <c r="E87" s="450">
        <v>2</v>
      </c>
      <c r="F87" s="450">
        <v>3</v>
      </c>
      <c r="G87" s="450">
        <v>4</v>
      </c>
      <c r="H87" s="450">
        <v>5</v>
      </c>
      <c r="I87" s="450">
        <v>6</v>
      </c>
      <c r="J87" s="450"/>
      <c r="K87" s="252"/>
      <c r="L87" s="252"/>
      <c r="M87" s="252"/>
    </row>
    <row r="88" spans="1:13" ht="81.75" customHeight="1" thickTop="1" thickBot="1" x14ac:dyDescent="0.25">
      <c r="A88" s="252"/>
      <c r="B88" s="602" t="s">
        <v>348</v>
      </c>
      <c r="C88" s="603"/>
      <c r="D88" s="231" t="s">
        <v>142</v>
      </c>
      <c r="E88" s="231" t="s">
        <v>143</v>
      </c>
      <c r="F88" s="231" t="s">
        <v>144</v>
      </c>
      <c r="G88" s="231" t="s">
        <v>145</v>
      </c>
      <c r="H88" s="231" t="s">
        <v>146</v>
      </c>
      <c r="I88" s="231" t="s">
        <v>147</v>
      </c>
      <c r="J88" s="231" t="s">
        <v>148</v>
      </c>
      <c r="K88" s="252"/>
      <c r="L88" s="252"/>
      <c r="M88" s="252"/>
    </row>
    <row r="89" spans="1:13" ht="20.25" customHeight="1" thickTop="1" x14ac:dyDescent="0.2">
      <c r="A89" s="252"/>
      <c r="B89" s="604" t="s">
        <v>1134</v>
      </c>
      <c r="C89" s="605"/>
      <c r="D89" s="478">
        <v>315</v>
      </c>
      <c r="E89" s="479">
        <v>0</v>
      </c>
      <c r="F89" s="478">
        <v>243</v>
      </c>
      <c r="G89" s="479">
        <v>0</v>
      </c>
      <c r="H89" s="451">
        <v>231</v>
      </c>
      <c r="I89" s="452">
        <v>0</v>
      </c>
      <c r="J89" s="453"/>
      <c r="K89" s="252"/>
      <c r="L89" s="252"/>
      <c r="M89" s="252"/>
    </row>
    <row r="90" spans="1:13" ht="20.25" customHeight="1" x14ac:dyDescent="0.2">
      <c r="A90" s="252"/>
      <c r="B90" s="556"/>
      <c r="C90" s="557"/>
      <c r="D90" s="454"/>
      <c r="E90" s="455"/>
      <c r="F90" s="454"/>
      <c r="G90" s="455"/>
      <c r="H90" s="454"/>
      <c r="I90" s="455"/>
      <c r="J90" s="456"/>
      <c r="K90" s="252"/>
      <c r="L90" s="252"/>
      <c r="M90" s="252"/>
    </row>
    <row r="91" spans="1:13" ht="20.25" customHeight="1" x14ac:dyDescent="0.2">
      <c r="A91" s="252"/>
      <c r="B91" s="556"/>
      <c r="C91" s="557"/>
      <c r="D91" s="454"/>
      <c r="E91" s="455"/>
      <c r="F91" s="454"/>
      <c r="G91" s="455"/>
      <c r="H91" s="454"/>
      <c r="I91" s="455"/>
      <c r="J91" s="456"/>
      <c r="K91" s="252"/>
      <c r="L91" s="252"/>
      <c r="M91" s="252"/>
    </row>
    <row r="92" spans="1:13" ht="20.25" customHeight="1" x14ac:dyDescent="0.2">
      <c r="A92" s="252"/>
      <c r="B92" s="556"/>
      <c r="C92" s="557"/>
      <c r="D92" s="454"/>
      <c r="E92" s="455"/>
      <c r="F92" s="454"/>
      <c r="G92" s="455"/>
      <c r="H92" s="454"/>
      <c r="I92" s="455"/>
      <c r="J92" s="456"/>
      <c r="K92" s="252"/>
      <c r="L92" s="252"/>
      <c r="M92" s="252"/>
    </row>
    <row r="93" spans="1:13" ht="20.25" customHeight="1" x14ac:dyDescent="0.2">
      <c r="A93" s="252"/>
      <c r="B93" s="556"/>
      <c r="C93" s="557"/>
      <c r="D93" s="454"/>
      <c r="E93" s="455"/>
      <c r="F93" s="454"/>
      <c r="G93" s="455"/>
      <c r="H93" s="454"/>
      <c r="I93" s="455"/>
      <c r="J93" s="456"/>
      <c r="K93" s="252"/>
      <c r="L93" s="252"/>
      <c r="M93" s="252"/>
    </row>
    <row r="94" spans="1:13" ht="20.25" customHeight="1" x14ac:dyDescent="0.2">
      <c r="A94" s="252"/>
      <c r="B94" s="556"/>
      <c r="C94" s="557"/>
      <c r="D94" s="454"/>
      <c r="E94" s="455"/>
      <c r="F94" s="454"/>
      <c r="G94" s="455"/>
      <c r="H94" s="454"/>
      <c r="I94" s="455"/>
      <c r="J94" s="456"/>
      <c r="K94" s="252"/>
      <c r="L94" s="252"/>
      <c r="M94" s="252"/>
    </row>
    <row r="95" spans="1:13" ht="20.25" customHeight="1" x14ac:dyDescent="0.2">
      <c r="A95" s="252"/>
      <c r="B95" s="556"/>
      <c r="C95" s="557"/>
      <c r="D95" s="454"/>
      <c r="E95" s="455"/>
      <c r="F95" s="454"/>
      <c r="G95" s="455"/>
      <c r="H95" s="454"/>
      <c r="I95" s="455"/>
      <c r="J95" s="456"/>
      <c r="K95" s="252"/>
      <c r="L95" s="252"/>
      <c r="M95" s="252"/>
    </row>
    <row r="96" spans="1:13" ht="20.25" customHeight="1" x14ac:dyDescent="0.2">
      <c r="A96" s="252"/>
      <c r="B96" s="556"/>
      <c r="C96" s="557"/>
      <c r="D96" s="454"/>
      <c r="E96" s="455"/>
      <c r="F96" s="454"/>
      <c r="G96" s="455"/>
      <c r="H96" s="454"/>
      <c r="I96" s="455"/>
      <c r="J96" s="456"/>
      <c r="K96" s="252"/>
      <c r="L96" s="252"/>
      <c r="M96" s="252"/>
    </row>
    <row r="97" spans="1:13" ht="20.25" customHeight="1" x14ac:dyDescent="0.2">
      <c r="A97" s="252"/>
      <c r="B97" s="556"/>
      <c r="C97" s="557"/>
      <c r="D97" s="454"/>
      <c r="E97" s="455"/>
      <c r="F97" s="454"/>
      <c r="G97" s="455"/>
      <c r="H97" s="454"/>
      <c r="I97" s="455"/>
      <c r="J97" s="456"/>
      <c r="K97" s="252"/>
      <c r="L97" s="252"/>
      <c r="M97" s="252"/>
    </row>
    <row r="98" spans="1:13" ht="20.25" customHeight="1" thickBot="1" x14ac:dyDescent="0.25">
      <c r="A98" s="252"/>
      <c r="B98" s="599"/>
      <c r="C98" s="600"/>
      <c r="D98" s="457"/>
      <c r="E98" s="458"/>
      <c r="F98" s="457"/>
      <c r="G98" s="458"/>
      <c r="H98" s="457"/>
      <c r="I98" s="458"/>
      <c r="J98" s="459"/>
      <c r="K98" s="252"/>
      <c r="L98" s="252"/>
      <c r="M98" s="252"/>
    </row>
    <row r="99" spans="1:13" ht="20.100000000000001" customHeight="1" thickTop="1" thickBot="1" x14ac:dyDescent="0.25">
      <c r="A99" s="252"/>
      <c r="B99" s="597" t="s">
        <v>202</v>
      </c>
      <c r="C99" s="598"/>
      <c r="D99" s="460">
        <f t="shared" ref="D99:I99" si="3">SUM(D89:D98)</f>
        <v>315</v>
      </c>
      <c r="E99" s="461">
        <f t="shared" si="3"/>
        <v>0</v>
      </c>
      <c r="F99" s="460">
        <f t="shared" si="3"/>
        <v>243</v>
      </c>
      <c r="G99" s="461">
        <f t="shared" si="3"/>
        <v>0</v>
      </c>
      <c r="H99" s="639">
        <f t="shared" si="3"/>
        <v>231</v>
      </c>
      <c r="I99" s="462">
        <f t="shared" si="3"/>
        <v>0</v>
      </c>
      <c r="J99" s="573" t="s">
        <v>152</v>
      </c>
      <c r="K99" s="252"/>
      <c r="L99" s="252"/>
      <c r="M99" s="252"/>
    </row>
    <row r="100" spans="1:13" ht="13.5" thickTop="1" x14ac:dyDescent="0.2">
      <c r="A100" s="252"/>
      <c r="B100" s="560"/>
      <c r="C100" s="561"/>
      <c r="D100" s="560" t="s">
        <v>149</v>
      </c>
      <c r="E100" s="560" t="s">
        <v>1</v>
      </c>
      <c r="F100" s="560" t="s">
        <v>150</v>
      </c>
      <c r="G100" s="560" t="s">
        <v>1</v>
      </c>
      <c r="H100" s="560" t="s">
        <v>151</v>
      </c>
      <c r="I100" s="561" t="s">
        <v>1</v>
      </c>
      <c r="J100" s="574"/>
      <c r="K100" s="252"/>
      <c r="L100" s="252"/>
      <c r="M100" s="252"/>
    </row>
    <row r="101" spans="1:13" ht="13.5" thickBot="1" x14ac:dyDescent="0.25">
      <c r="A101" s="252"/>
      <c r="B101" s="559"/>
      <c r="C101" s="559"/>
      <c r="D101" s="558" t="s">
        <v>954</v>
      </c>
      <c r="E101" s="558" t="s">
        <v>1</v>
      </c>
      <c r="F101" s="558" t="s">
        <v>955</v>
      </c>
      <c r="G101" s="558" t="s">
        <v>1</v>
      </c>
      <c r="H101" s="558" t="s">
        <v>108</v>
      </c>
      <c r="I101" s="558" t="s">
        <v>1</v>
      </c>
      <c r="J101" s="574"/>
      <c r="K101" s="252"/>
      <c r="L101" s="252"/>
      <c r="M101" s="252"/>
    </row>
    <row r="102" spans="1:13" ht="14.25" thickTop="1" thickBot="1" x14ac:dyDescent="0.25">
      <c r="A102" s="252"/>
      <c r="B102" s="562"/>
      <c r="C102" s="563"/>
      <c r="D102" s="562">
        <f>IF(D99,E99/D99*100,0)</f>
        <v>0</v>
      </c>
      <c r="E102" s="563"/>
      <c r="F102" s="562">
        <f>IF(F99,G99/F99*100,0)</f>
        <v>0</v>
      </c>
      <c r="G102" s="563"/>
      <c r="H102" s="562">
        <f>IF(H99,I99/H99*100,0)</f>
        <v>0</v>
      </c>
      <c r="I102" s="563"/>
      <c r="J102" s="463" t="e">
        <f>AVERAGEIF(D102:I102,"&gt;0")</f>
        <v>#DIV/0!</v>
      </c>
      <c r="K102" s="252"/>
      <c r="L102" s="252"/>
      <c r="M102" s="252"/>
    </row>
    <row r="103" spans="1:13" ht="13.5" thickTop="1" x14ac:dyDescent="0.2">
      <c r="A103" s="252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</row>
    <row r="104" spans="1:13" x14ac:dyDescent="0.2">
      <c r="A104" s="252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</row>
    <row r="105" spans="1:13" x14ac:dyDescent="0.2">
      <c r="A105" s="252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</row>
    <row r="106" spans="1:13" hidden="1" x14ac:dyDescent="0.2">
      <c r="A106" s="252"/>
      <c r="B106" s="543" t="s">
        <v>153</v>
      </c>
      <c r="C106" s="543"/>
      <c r="D106" s="543"/>
      <c r="E106" s="543"/>
      <c r="F106" s="543"/>
      <c r="G106" s="543"/>
      <c r="H106" s="543"/>
      <c r="I106" s="543"/>
      <c r="J106" s="543"/>
      <c r="K106" s="252"/>
      <c r="L106" s="252"/>
      <c r="M106" s="252"/>
    </row>
    <row r="107" spans="1:13" ht="24" hidden="1" customHeight="1" thickBot="1" x14ac:dyDescent="0.25">
      <c r="A107" s="252"/>
      <c r="B107" s="543" t="s">
        <v>1018</v>
      </c>
      <c r="C107" s="543"/>
      <c r="D107" s="543"/>
      <c r="E107" s="543"/>
      <c r="F107" s="543"/>
      <c r="G107" s="543"/>
      <c r="H107" s="543"/>
      <c r="I107" s="543"/>
      <c r="J107" s="543"/>
      <c r="K107" s="252"/>
      <c r="L107" s="252"/>
      <c r="M107" s="252"/>
    </row>
    <row r="108" spans="1:13" ht="32.25" hidden="1" customHeight="1" thickTop="1" thickBot="1" x14ac:dyDescent="0.25">
      <c r="A108" s="252"/>
      <c r="B108" s="252"/>
      <c r="C108" s="252"/>
      <c r="D108" s="450">
        <v>1</v>
      </c>
      <c r="E108" s="450">
        <v>2</v>
      </c>
      <c r="F108" s="450">
        <v>3</v>
      </c>
      <c r="G108" s="450">
        <v>4</v>
      </c>
      <c r="H108" s="450">
        <v>5</v>
      </c>
      <c r="I108" s="450">
        <v>6</v>
      </c>
      <c r="J108" s="450"/>
      <c r="K108" s="252"/>
      <c r="L108" s="252"/>
      <c r="M108" s="252"/>
    </row>
    <row r="109" spans="1:13" ht="72.75" hidden="1" customHeight="1" thickTop="1" thickBot="1" x14ac:dyDescent="0.25">
      <c r="A109" s="252"/>
      <c r="B109" s="602" t="s">
        <v>348</v>
      </c>
      <c r="C109" s="603"/>
      <c r="D109" s="231" t="s">
        <v>142</v>
      </c>
      <c r="E109" s="231" t="s">
        <v>143</v>
      </c>
      <c r="F109" s="231" t="s">
        <v>144</v>
      </c>
      <c r="G109" s="231" t="s">
        <v>145</v>
      </c>
      <c r="H109" s="231" t="s">
        <v>146</v>
      </c>
      <c r="I109" s="231" t="s">
        <v>147</v>
      </c>
      <c r="J109" s="231" t="s">
        <v>148</v>
      </c>
      <c r="K109" s="252"/>
      <c r="L109" s="252"/>
      <c r="M109" s="252"/>
    </row>
    <row r="110" spans="1:13" ht="20.25" hidden="1" customHeight="1" thickTop="1" x14ac:dyDescent="0.2">
      <c r="A110" s="252"/>
      <c r="B110" s="556"/>
      <c r="C110" s="557"/>
      <c r="D110" s="451"/>
      <c r="E110" s="452"/>
      <c r="F110" s="451"/>
      <c r="G110" s="452"/>
      <c r="H110" s="451"/>
      <c r="I110" s="452"/>
      <c r="J110" s="464"/>
      <c r="K110" s="252"/>
      <c r="L110" s="252"/>
      <c r="M110" s="252"/>
    </row>
    <row r="111" spans="1:13" ht="20.25" hidden="1" customHeight="1" x14ac:dyDescent="0.2">
      <c r="A111" s="252"/>
      <c r="B111" s="556"/>
      <c r="C111" s="557"/>
      <c r="D111" s="454"/>
      <c r="E111" s="455"/>
      <c r="F111" s="454"/>
      <c r="G111" s="455"/>
      <c r="H111" s="454"/>
      <c r="I111" s="455"/>
      <c r="J111" s="465"/>
      <c r="K111" s="252"/>
      <c r="L111" s="252"/>
      <c r="M111" s="252"/>
    </row>
    <row r="112" spans="1:13" ht="20.25" hidden="1" customHeight="1" x14ac:dyDescent="0.2">
      <c r="A112" s="252"/>
      <c r="B112" s="556"/>
      <c r="C112" s="557"/>
      <c r="D112" s="454"/>
      <c r="E112" s="455"/>
      <c r="F112" s="454"/>
      <c r="G112" s="455"/>
      <c r="H112" s="454"/>
      <c r="I112" s="455"/>
      <c r="J112" s="465"/>
      <c r="K112" s="252"/>
      <c r="L112" s="252"/>
      <c r="M112" s="252"/>
    </row>
    <row r="113" spans="1:13" ht="20.25" hidden="1" customHeight="1" thickBot="1" x14ac:dyDescent="0.25">
      <c r="A113" s="252"/>
      <c r="B113" s="556"/>
      <c r="C113" s="557"/>
      <c r="D113" s="454"/>
      <c r="E113" s="455"/>
      <c r="F113" s="454"/>
      <c r="G113" s="455"/>
      <c r="H113" s="454"/>
      <c r="I113" s="455"/>
      <c r="J113" s="466"/>
      <c r="K113" s="252"/>
      <c r="L113" s="252"/>
      <c r="M113" s="252"/>
    </row>
    <row r="114" spans="1:13" ht="20.100000000000001" hidden="1" customHeight="1" thickTop="1" thickBot="1" x14ac:dyDescent="0.25">
      <c r="A114" s="252"/>
      <c r="B114" s="597" t="s">
        <v>202</v>
      </c>
      <c r="C114" s="598"/>
      <c r="D114" s="460">
        <f t="shared" ref="D114:I114" si="4">SUM(D110:D113)</f>
        <v>0</v>
      </c>
      <c r="E114" s="461">
        <f t="shared" si="4"/>
        <v>0</v>
      </c>
      <c r="F114" s="460">
        <f t="shared" si="4"/>
        <v>0</v>
      </c>
      <c r="G114" s="461">
        <f t="shared" si="4"/>
        <v>0</v>
      </c>
      <c r="H114" s="467">
        <f t="shared" si="4"/>
        <v>0</v>
      </c>
      <c r="I114" s="468">
        <f t="shared" si="4"/>
        <v>0</v>
      </c>
      <c r="J114" s="573" t="s">
        <v>152</v>
      </c>
      <c r="K114" s="252"/>
      <c r="L114" s="252"/>
      <c r="M114" s="252"/>
    </row>
    <row r="115" spans="1:13" ht="13.5" hidden="1" thickTop="1" x14ac:dyDescent="0.2">
      <c r="A115" s="252"/>
      <c r="B115" s="560"/>
      <c r="C115" s="561"/>
      <c r="D115" s="560" t="s">
        <v>149</v>
      </c>
      <c r="E115" s="560" t="s">
        <v>1</v>
      </c>
      <c r="F115" s="560" t="s">
        <v>150</v>
      </c>
      <c r="G115" s="560" t="s">
        <v>1</v>
      </c>
      <c r="H115" s="560" t="s">
        <v>151</v>
      </c>
      <c r="I115" s="561" t="s">
        <v>1</v>
      </c>
      <c r="J115" s="574"/>
      <c r="K115" s="252"/>
      <c r="L115" s="252"/>
      <c r="M115" s="252"/>
    </row>
    <row r="116" spans="1:13" ht="13.5" hidden="1" thickBot="1" x14ac:dyDescent="0.25">
      <c r="A116" s="252"/>
      <c r="B116" s="559"/>
      <c r="C116" s="559"/>
      <c r="D116" s="558" t="s">
        <v>954</v>
      </c>
      <c r="E116" s="558" t="s">
        <v>1</v>
      </c>
      <c r="F116" s="558" t="s">
        <v>955</v>
      </c>
      <c r="G116" s="558" t="s">
        <v>1</v>
      </c>
      <c r="H116" s="558" t="s">
        <v>108</v>
      </c>
      <c r="I116" s="558" t="s">
        <v>1</v>
      </c>
      <c r="J116" s="574"/>
      <c r="K116" s="252"/>
      <c r="L116" s="252"/>
      <c r="M116" s="252"/>
    </row>
    <row r="117" spans="1:13" ht="14.25" hidden="1" thickTop="1" thickBot="1" x14ac:dyDescent="0.25">
      <c r="A117" s="252"/>
      <c r="B117" s="562"/>
      <c r="C117" s="563"/>
      <c r="D117" s="562">
        <f>IF(D114,E114/D114*100,0)</f>
        <v>0</v>
      </c>
      <c r="E117" s="563"/>
      <c r="F117" s="562">
        <f>IF(F114,G114/F114*100,0)</f>
        <v>0</v>
      </c>
      <c r="G117" s="563"/>
      <c r="H117" s="562">
        <f>IF(H114,I114/H114*100,0)</f>
        <v>0</v>
      </c>
      <c r="I117" s="563"/>
      <c r="J117" s="463" t="e">
        <f>AVERAGEIF(D117:I117,"&gt;0")</f>
        <v>#DIV/0!</v>
      </c>
      <c r="K117" s="252"/>
      <c r="L117" s="252"/>
      <c r="M117" s="252"/>
    </row>
    <row r="118" spans="1:13" ht="12.75" hidden="1" customHeight="1" thickTop="1" x14ac:dyDescent="0.2">
      <c r="A118" s="252"/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</row>
    <row r="119" spans="1:13" x14ac:dyDescent="0.2">
      <c r="A119" s="252"/>
      <c r="B119" s="543" t="s">
        <v>154</v>
      </c>
      <c r="C119" s="543"/>
      <c r="D119" s="543"/>
      <c r="E119" s="543"/>
      <c r="F119" s="543"/>
      <c r="G119" s="543"/>
      <c r="H119" s="543"/>
      <c r="I119" s="543"/>
      <c r="J119" s="543"/>
      <c r="K119" s="252"/>
      <c r="L119" s="252"/>
      <c r="M119" s="252"/>
    </row>
    <row r="120" spans="1:13" ht="21" customHeight="1" thickBot="1" x14ac:dyDescent="0.25">
      <c r="A120" s="252"/>
      <c r="B120" s="543" t="s">
        <v>1019</v>
      </c>
      <c r="C120" s="543"/>
      <c r="D120" s="543"/>
      <c r="E120" s="543"/>
      <c r="F120" s="543"/>
      <c r="G120" s="543"/>
      <c r="H120" s="543"/>
      <c r="I120" s="543"/>
      <c r="J120" s="543"/>
      <c r="K120" s="252"/>
      <c r="L120" s="252"/>
      <c r="M120" s="252"/>
    </row>
    <row r="121" spans="1:13" ht="22.5" customHeight="1" thickTop="1" thickBot="1" x14ac:dyDescent="0.25">
      <c r="A121" s="252"/>
      <c r="B121" s="415"/>
      <c r="C121" s="415"/>
      <c r="D121" s="450">
        <v>1</v>
      </c>
      <c r="E121" s="450">
        <v>2</v>
      </c>
      <c r="F121" s="450">
        <v>3</v>
      </c>
      <c r="G121" s="450">
        <v>4</v>
      </c>
      <c r="H121" s="450">
        <v>5</v>
      </c>
      <c r="I121" s="450">
        <v>6</v>
      </c>
      <c r="J121" s="450"/>
      <c r="K121" s="252"/>
      <c r="L121" s="252"/>
      <c r="M121" s="252"/>
    </row>
    <row r="122" spans="1:13" ht="75.75" customHeight="1" thickTop="1" thickBot="1" x14ac:dyDescent="0.25">
      <c r="A122" s="252"/>
      <c r="B122" s="602" t="s">
        <v>348</v>
      </c>
      <c r="C122" s="603"/>
      <c r="D122" s="231" t="s">
        <v>142</v>
      </c>
      <c r="E122" s="231" t="s">
        <v>143</v>
      </c>
      <c r="F122" s="231" t="s">
        <v>144</v>
      </c>
      <c r="G122" s="231" t="s">
        <v>145</v>
      </c>
      <c r="H122" s="231" t="s">
        <v>146</v>
      </c>
      <c r="I122" s="231" t="s">
        <v>147</v>
      </c>
      <c r="J122" s="231" t="s">
        <v>148</v>
      </c>
      <c r="K122" s="252"/>
      <c r="L122" s="252"/>
      <c r="M122" s="252"/>
    </row>
    <row r="123" spans="1:13" ht="20.25" customHeight="1" thickTop="1" x14ac:dyDescent="0.2">
      <c r="A123" s="252"/>
      <c r="B123" s="604" t="s">
        <v>1129</v>
      </c>
      <c r="C123" s="605"/>
      <c r="D123" s="480">
        <v>137</v>
      </c>
      <c r="E123" s="481">
        <v>1</v>
      </c>
      <c r="F123" s="480">
        <v>99</v>
      </c>
      <c r="G123" s="481">
        <v>0</v>
      </c>
      <c r="H123" s="451">
        <v>93</v>
      </c>
      <c r="I123" s="452">
        <v>2</v>
      </c>
      <c r="J123" s="453"/>
      <c r="K123" s="252"/>
      <c r="L123" s="252"/>
      <c r="M123" s="252"/>
    </row>
    <row r="124" spans="1:13" ht="20.25" customHeight="1" x14ac:dyDescent="0.2">
      <c r="A124" s="252"/>
      <c r="B124" s="604" t="s">
        <v>1135</v>
      </c>
      <c r="C124" s="605"/>
      <c r="D124" s="478">
        <v>161</v>
      </c>
      <c r="E124" s="479">
        <v>2</v>
      </c>
      <c r="F124" s="478">
        <v>123</v>
      </c>
      <c r="G124" s="479">
        <v>0</v>
      </c>
      <c r="H124" s="454">
        <v>118</v>
      </c>
      <c r="I124" s="455">
        <v>1</v>
      </c>
      <c r="J124" s="456"/>
      <c r="K124" s="252"/>
      <c r="L124" s="252"/>
      <c r="M124" s="252"/>
    </row>
    <row r="125" spans="1:13" ht="20.25" customHeight="1" x14ac:dyDescent="0.2">
      <c r="A125" s="252"/>
      <c r="B125" s="604" t="s">
        <v>1136</v>
      </c>
      <c r="C125" s="605"/>
      <c r="D125" s="478">
        <v>81</v>
      </c>
      <c r="E125" s="479">
        <v>0</v>
      </c>
      <c r="F125" s="478">
        <v>66</v>
      </c>
      <c r="G125" s="479">
        <v>0</v>
      </c>
      <c r="H125" s="454">
        <v>64</v>
      </c>
      <c r="I125" s="455">
        <v>0</v>
      </c>
      <c r="J125" s="456"/>
      <c r="K125" s="252"/>
      <c r="L125" s="252"/>
      <c r="M125" s="252"/>
    </row>
    <row r="126" spans="1:13" ht="20.25" customHeight="1" x14ac:dyDescent="0.2">
      <c r="A126" s="252"/>
      <c r="B126" s="604" t="s">
        <v>1137</v>
      </c>
      <c r="C126" s="605"/>
      <c r="D126" s="478">
        <v>6</v>
      </c>
      <c r="E126" s="479">
        <v>0</v>
      </c>
      <c r="F126" s="478">
        <v>0</v>
      </c>
      <c r="G126" s="479">
        <v>0</v>
      </c>
      <c r="H126" s="454">
        <v>0</v>
      </c>
      <c r="I126" s="455">
        <v>0</v>
      </c>
      <c r="J126" s="456"/>
      <c r="K126" s="252"/>
      <c r="L126" s="252"/>
      <c r="M126" s="252"/>
    </row>
    <row r="127" spans="1:13" ht="20.25" customHeight="1" x14ac:dyDescent="0.2">
      <c r="A127" s="252"/>
      <c r="B127" s="556"/>
      <c r="C127" s="557"/>
      <c r="D127" s="454"/>
      <c r="E127" s="455"/>
      <c r="F127" s="454"/>
      <c r="G127" s="455"/>
      <c r="H127" s="454"/>
      <c r="I127" s="455"/>
      <c r="J127" s="456"/>
      <c r="K127" s="252"/>
      <c r="L127" s="252"/>
      <c r="M127" s="252"/>
    </row>
    <row r="128" spans="1:13" ht="20.25" customHeight="1" x14ac:dyDescent="0.2">
      <c r="A128" s="252"/>
      <c r="B128" s="556"/>
      <c r="C128" s="557"/>
      <c r="D128" s="454"/>
      <c r="E128" s="455"/>
      <c r="F128" s="454"/>
      <c r="G128" s="455"/>
      <c r="H128" s="454"/>
      <c r="I128" s="455"/>
      <c r="J128" s="456"/>
      <c r="K128" s="252"/>
      <c r="L128" s="252"/>
      <c r="M128" s="252"/>
    </row>
    <row r="129" spans="1:13" ht="20.25" customHeight="1" x14ac:dyDescent="0.2">
      <c r="A129" s="252"/>
      <c r="B129" s="556"/>
      <c r="C129" s="557"/>
      <c r="D129" s="454"/>
      <c r="E129" s="455"/>
      <c r="F129" s="454"/>
      <c r="G129" s="455"/>
      <c r="H129" s="454"/>
      <c r="I129" s="455"/>
      <c r="J129" s="456"/>
      <c r="K129" s="252"/>
      <c r="L129" s="252"/>
      <c r="M129" s="252"/>
    </row>
    <row r="130" spans="1:13" ht="20.25" customHeight="1" x14ac:dyDescent="0.2">
      <c r="A130" s="252"/>
      <c r="B130" s="556"/>
      <c r="C130" s="557"/>
      <c r="D130" s="454"/>
      <c r="E130" s="455"/>
      <c r="F130" s="454"/>
      <c r="G130" s="455"/>
      <c r="H130" s="454"/>
      <c r="I130" s="455"/>
      <c r="J130" s="456"/>
      <c r="K130" s="252"/>
      <c r="L130" s="252"/>
      <c r="M130" s="252"/>
    </row>
    <row r="131" spans="1:13" ht="20.25" customHeight="1" x14ac:dyDescent="0.2">
      <c r="A131" s="252"/>
      <c r="B131" s="556"/>
      <c r="C131" s="557"/>
      <c r="D131" s="454"/>
      <c r="E131" s="455"/>
      <c r="F131" s="454"/>
      <c r="G131" s="455"/>
      <c r="H131" s="454"/>
      <c r="I131" s="455"/>
      <c r="J131" s="456"/>
      <c r="K131" s="252"/>
      <c r="L131" s="252"/>
      <c r="M131" s="252"/>
    </row>
    <row r="132" spans="1:13" ht="20.25" customHeight="1" thickBot="1" x14ac:dyDescent="0.25">
      <c r="A132" s="252"/>
      <c r="B132" s="599"/>
      <c r="C132" s="600"/>
      <c r="D132" s="457"/>
      <c r="E132" s="458"/>
      <c r="F132" s="457"/>
      <c r="G132" s="458"/>
      <c r="H132" s="457"/>
      <c r="I132" s="458"/>
      <c r="J132" s="459"/>
      <c r="K132" s="252"/>
      <c r="L132" s="252"/>
      <c r="M132" s="252"/>
    </row>
    <row r="133" spans="1:13" ht="20.100000000000001" customHeight="1" thickTop="1" thickBot="1" x14ac:dyDescent="0.25">
      <c r="A133" s="252"/>
      <c r="B133" s="597" t="s">
        <v>202</v>
      </c>
      <c r="C133" s="598"/>
      <c r="D133" s="460">
        <f t="shared" ref="D133:I133" si="5">SUM(D123:D132)</f>
        <v>385</v>
      </c>
      <c r="E133" s="461">
        <f t="shared" si="5"/>
        <v>3</v>
      </c>
      <c r="F133" s="460">
        <f t="shared" si="5"/>
        <v>288</v>
      </c>
      <c r="G133" s="461">
        <f t="shared" si="5"/>
        <v>0</v>
      </c>
      <c r="H133" s="467">
        <f t="shared" si="5"/>
        <v>275</v>
      </c>
      <c r="I133" s="462">
        <f t="shared" si="5"/>
        <v>3</v>
      </c>
      <c r="J133" s="573" t="s">
        <v>152</v>
      </c>
      <c r="K133" s="252"/>
      <c r="L133" s="252"/>
      <c r="M133" s="252"/>
    </row>
    <row r="134" spans="1:13" ht="13.5" thickTop="1" x14ac:dyDescent="0.2">
      <c r="A134" s="252"/>
      <c r="B134" s="560"/>
      <c r="C134" s="561"/>
      <c r="D134" s="560" t="s">
        <v>149</v>
      </c>
      <c r="E134" s="560" t="s">
        <v>1</v>
      </c>
      <c r="F134" s="560" t="s">
        <v>150</v>
      </c>
      <c r="G134" s="560" t="s">
        <v>1</v>
      </c>
      <c r="H134" s="560" t="s">
        <v>151</v>
      </c>
      <c r="I134" s="561" t="s">
        <v>1</v>
      </c>
      <c r="J134" s="574"/>
      <c r="K134" s="252"/>
      <c r="L134" s="252"/>
      <c r="M134" s="252"/>
    </row>
    <row r="135" spans="1:13" ht="13.5" thickBot="1" x14ac:dyDescent="0.25">
      <c r="A135" s="252"/>
      <c r="B135" s="559"/>
      <c r="C135" s="559"/>
      <c r="D135" s="558" t="s">
        <v>954</v>
      </c>
      <c r="E135" s="558" t="s">
        <v>1</v>
      </c>
      <c r="F135" s="558" t="s">
        <v>955</v>
      </c>
      <c r="G135" s="558" t="s">
        <v>1</v>
      </c>
      <c r="H135" s="558" t="s">
        <v>108</v>
      </c>
      <c r="I135" s="558" t="s">
        <v>1</v>
      </c>
      <c r="J135" s="574"/>
      <c r="K135" s="252"/>
      <c r="L135" s="252"/>
      <c r="M135" s="252"/>
    </row>
    <row r="136" spans="1:13" ht="14.25" thickTop="1" thickBot="1" x14ac:dyDescent="0.25">
      <c r="A136" s="252"/>
      <c r="B136" s="562"/>
      <c r="C136" s="563"/>
      <c r="D136" s="562">
        <f>+E133/D133*100</f>
        <v>0.77922077922077926</v>
      </c>
      <c r="E136" s="563"/>
      <c r="F136" s="562">
        <f>+G133/F133*100</f>
        <v>0</v>
      </c>
      <c r="G136" s="563"/>
      <c r="H136" s="562">
        <f>+I133/H133*100</f>
        <v>1.0909090909090911</v>
      </c>
      <c r="I136" s="563"/>
      <c r="J136" s="463">
        <f>AVERAGEIF(D136:I136,"&gt;0")</f>
        <v>0.93506493506493515</v>
      </c>
      <c r="K136" s="252"/>
      <c r="L136" s="252"/>
      <c r="M136" s="252"/>
    </row>
    <row r="137" spans="1:13" ht="13.5" thickTop="1" x14ac:dyDescent="0.2">
      <c r="A137" s="252"/>
      <c r="B137" s="415"/>
      <c r="C137" s="415"/>
      <c r="D137" s="415"/>
      <c r="E137" s="415"/>
      <c r="F137" s="415"/>
      <c r="G137" s="415"/>
      <c r="H137" s="415"/>
      <c r="I137" s="252"/>
      <c r="J137" s="252"/>
      <c r="K137" s="252"/>
      <c r="L137" s="252"/>
      <c r="M137" s="252"/>
    </row>
    <row r="138" spans="1:13" x14ac:dyDescent="0.2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</row>
    <row r="139" spans="1:13" x14ac:dyDescent="0.2">
      <c r="A139" s="252"/>
      <c r="B139" s="543" t="s">
        <v>156</v>
      </c>
      <c r="C139" s="543" t="s">
        <v>1</v>
      </c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</row>
    <row r="140" spans="1:13" ht="33.75" customHeight="1" thickBot="1" x14ac:dyDescent="0.25">
      <c r="A140" s="252"/>
      <c r="B140" s="543" t="s">
        <v>157</v>
      </c>
      <c r="C140" s="543" t="s">
        <v>1</v>
      </c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</row>
    <row r="141" spans="1:13" ht="14.25" thickTop="1" thickBot="1" x14ac:dyDescent="0.25">
      <c r="A141" s="252"/>
      <c r="B141" s="612" t="s">
        <v>62</v>
      </c>
      <c r="C141" s="569" t="s">
        <v>158</v>
      </c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</row>
    <row r="142" spans="1:13" ht="14.25" thickTop="1" thickBot="1" x14ac:dyDescent="0.25">
      <c r="A142" s="252"/>
      <c r="B142" s="469" t="s">
        <v>82</v>
      </c>
      <c r="C142" s="470" t="e">
        <f>+J102</f>
        <v>#DIV/0!</v>
      </c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</row>
    <row r="143" spans="1:13" ht="19.5" hidden="1" customHeight="1" thickTop="1" thickBot="1" x14ac:dyDescent="0.25">
      <c r="A143" s="252"/>
      <c r="B143" s="469" t="s">
        <v>1016</v>
      </c>
      <c r="C143" s="470" t="e">
        <f>+J117</f>
        <v>#DIV/0!</v>
      </c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</row>
    <row r="144" spans="1:13" ht="18" customHeight="1" thickTop="1" thickBot="1" x14ac:dyDescent="0.25">
      <c r="A144" s="252"/>
      <c r="B144" s="469" t="s">
        <v>1017</v>
      </c>
      <c r="C144" s="470">
        <f>+J136</f>
        <v>0.93506493506493515</v>
      </c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</row>
    <row r="145" spans="1:13" ht="14.25" thickTop="1" thickBot="1" x14ac:dyDescent="0.25">
      <c r="A145" s="252"/>
      <c r="B145" s="471" t="s">
        <v>159</v>
      </c>
      <c r="C145" s="472">
        <f>AVERAGEIF(C142:C144,"&gt;0")</f>
        <v>0.93506493506493515</v>
      </c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</row>
    <row r="146" spans="1:13" ht="13.5" thickTop="1" x14ac:dyDescent="0.2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</row>
    <row r="147" spans="1:13" x14ac:dyDescent="0.2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</row>
    <row r="148" spans="1:13" ht="15" x14ac:dyDescent="0.25">
      <c r="A148" s="418" t="s">
        <v>160</v>
      </c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</row>
    <row r="149" spans="1:13" ht="15" x14ac:dyDescent="0.25">
      <c r="A149" s="419" t="s">
        <v>161</v>
      </c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</row>
    <row r="150" spans="1:13" x14ac:dyDescent="0.2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</row>
    <row r="151" spans="1:13" x14ac:dyDescent="0.2">
      <c r="A151" s="252"/>
      <c r="B151" s="543" t="s">
        <v>162</v>
      </c>
      <c r="C151" s="543"/>
      <c r="D151" s="543"/>
      <c r="E151" s="543"/>
      <c r="F151" s="543"/>
      <c r="G151" s="543"/>
      <c r="H151" s="543"/>
      <c r="I151" s="543"/>
      <c r="J151" s="543"/>
      <c r="K151" s="252"/>
      <c r="L151" s="252"/>
      <c r="M151" s="252"/>
    </row>
    <row r="152" spans="1:13" ht="12.75" customHeight="1" thickBot="1" x14ac:dyDescent="0.25">
      <c r="A152" s="252"/>
      <c r="B152" s="543" t="s">
        <v>1020</v>
      </c>
      <c r="C152" s="543"/>
      <c r="D152" s="543"/>
      <c r="E152" s="543"/>
      <c r="F152" s="543"/>
      <c r="G152" s="543"/>
      <c r="H152" s="543"/>
      <c r="I152" s="543"/>
      <c r="J152" s="543"/>
      <c r="K152" s="252"/>
      <c r="L152" s="252"/>
      <c r="M152" s="252"/>
    </row>
    <row r="153" spans="1:13" ht="20.25" customHeight="1" thickTop="1" thickBot="1" x14ac:dyDescent="0.25">
      <c r="A153" s="252"/>
      <c r="B153" s="252"/>
      <c r="C153" s="252"/>
      <c r="D153" s="450">
        <v>1</v>
      </c>
      <c r="E153" s="450">
        <v>2</v>
      </c>
      <c r="F153" s="450">
        <v>3</v>
      </c>
      <c r="G153" s="450">
        <v>4</v>
      </c>
      <c r="H153" s="450">
        <v>5</v>
      </c>
      <c r="I153" s="450">
        <v>6</v>
      </c>
      <c r="J153" s="450"/>
      <c r="K153" s="252"/>
      <c r="L153" s="252"/>
      <c r="M153" s="252"/>
    </row>
    <row r="154" spans="1:13" ht="60" customHeight="1" thickTop="1" thickBot="1" x14ac:dyDescent="0.25">
      <c r="A154" s="252"/>
      <c r="B154" s="602" t="s">
        <v>348</v>
      </c>
      <c r="C154" s="603"/>
      <c r="D154" s="231" t="s">
        <v>163</v>
      </c>
      <c r="E154" s="231" t="s">
        <v>142</v>
      </c>
      <c r="F154" s="231" t="s">
        <v>164</v>
      </c>
      <c r="G154" s="231" t="s">
        <v>144</v>
      </c>
      <c r="H154" s="231" t="s">
        <v>165</v>
      </c>
      <c r="I154" s="231" t="s">
        <v>146</v>
      </c>
      <c r="J154" s="231" t="s">
        <v>166</v>
      </c>
      <c r="K154" s="252"/>
      <c r="L154" s="252"/>
      <c r="M154" s="252"/>
    </row>
    <row r="155" spans="1:13" ht="20.25" customHeight="1" thickTop="1" x14ac:dyDescent="0.2">
      <c r="A155" s="252"/>
      <c r="B155" s="604" t="s">
        <v>1134</v>
      </c>
      <c r="C155" s="605"/>
      <c r="D155" s="482">
        <v>29</v>
      </c>
      <c r="E155" s="478">
        <v>315</v>
      </c>
      <c r="F155" s="478">
        <v>14</v>
      </c>
      <c r="G155" s="478">
        <v>243</v>
      </c>
      <c r="H155" s="451">
        <v>4</v>
      </c>
      <c r="I155" s="452">
        <v>231</v>
      </c>
      <c r="J155" s="453"/>
      <c r="K155" s="252"/>
      <c r="L155" s="252"/>
      <c r="M155" s="252"/>
    </row>
    <row r="156" spans="1:13" ht="20.25" customHeight="1" x14ac:dyDescent="0.2">
      <c r="A156" s="252"/>
      <c r="B156" s="556"/>
      <c r="C156" s="557"/>
      <c r="D156" s="454"/>
      <c r="E156" s="455"/>
      <c r="F156" s="454"/>
      <c r="G156" s="455"/>
      <c r="H156" s="454"/>
      <c r="I156" s="455"/>
      <c r="J156" s="456"/>
      <c r="K156" s="252"/>
      <c r="L156" s="252"/>
      <c r="M156" s="252"/>
    </row>
    <row r="157" spans="1:13" ht="20.25" customHeight="1" x14ac:dyDescent="0.2">
      <c r="A157" s="252"/>
      <c r="B157" s="556"/>
      <c r="C157" s="557"/>
      <c r="D157" s="454"/>
      <c r="E157" s="455"/>
      <c r="F157" s="454"/>
      <c r="G157" s="455"/>
      <c r="H157" s="454"/>
      <c r="I157" s="455"/>
      <c r="J157" s="456"/>
      <c r="K157" s="252"/>
      <c r="L157" s="252"/>
      <c r="M157" s="252"/>
    </row>
    <row r="158" spans="1:13" ht="20.25" customHeight="1" x14ac:dyDescent="0.2">
      <c r="A158" s="252"/>
      <c r="B158" s="556"/>
      <c r="C158" s="557"/>
      <c r="D158" s="454"/>
      <c r="E158" s="455"/>
      <c r="F158" s="454"/>
      <c r="G158" s="455"/>
      <c r="H158" s="454"/>
      <c r="I158" s="455"/>
      <c r="J158" s="456"/>
      <c r="K158" s="252"/>
      <c r="L158" s="252"/>
      <c r="M158" s="252"/>
    </row>
    <row r="159" spans="1:13" ht="20.25" customHeight="1" x14ac:dyDescent="0.2">
      <c r="A159" s="252"/>
      <c r="B159" s="556"/>
      <c r="C159" s="557"/>
      <c r="D159" s="454"/>
      <c r="E159" s="455"/>
      <c r="F159" s="454"/>
      <c r="G159" s="455"/>
      <c r="H159" s="454"/>
      <c r="I159" s="455"/>
      <c r="J159" s="456"/>
      <c r="K159" s="252"/>
      <c r="L159" s="252"/>
      <c r="M159" s="252"/>
    </row>
    <row r="160" spans="1:13" ht="20.25" customHeight="1" x14ac:dyDescent="0.2">
      <c r="A160" s="252"/>
      <c r="B160" s="556"/>
      <c r="C160" s="557"/>
      <c r="D160" s="454"/>
      <c r="E160" s="455"/>
      <c r="F160" s="454"/>
      <c r="G160" s="455"/>
      <c r="H160" s="454"/>
      <c r="I160" s="455"/>
      <c r="J160" s="456"/>
      <c r="K160" s="252"/>
      <c r="L160" s="252"/>
      <c r="M160" s="252"/>
    </row>
    <row r="161" spans="1:13" ht="20.25" customHeight="1" x14ac:dyDescent="0.2">
      <c r="A161" s="252"/>
      <c r="B161" s="556"/>
      <c r="C161" s="557"/>
      <c r="D161" s="454"/>
      <c r="E161" s="455"/>
      <c r="F161" s="454"/>
      <c r="G161" s="455"/>
      <c r="H161" s="454"/>
      <c r="I161" s="455"/>
      <c r="J161" s="456"/>
      <c r="K161" s="252"/>
      <c r="L161" s="252"/>
      <c r="M161" s="252"/>
    </row>
    <row r="162" spans="1:13" ht="20.25" customHeight="1" x14ac:dyDescent="0.2">
      <c r="A162" s="252"/>
      <c r="B162" s="556"/>
      <c r="C162" s="557"/>
      <c r="D162" s="454"/>
      <c r="E162" s="455"/>
      <c r="F162" s="454"/>
      <c r="G162" s="455"/>
      <c r="H162" s="454"/>
      <c r="I162" s="455"/>
      <c r="J162" s="456"/>
      <c r="K162" s="252"/>
      <c r="L162" s="252"/>
      <c r="M162" s="252"/>
    </row>
    <row r="163" spans="1:13" ht="20.25" customHeight="1" x14ac:dyDescent="0.2">
      <c r="A163" s="252"/>
      <c r="B163" s="556"/>
      <c r="C163" s="557"/>
      <c r="D163" s="454"/>
      <c r="E163" s="455"/>
      <c r="F163" s="454"/>
      <c r="G163" s="455"/>
      <c r="H163" s="454"/>
      <c r="I163" s="455"/>
      <c r="J163" s="456"/>
      <c r="K163" s="252"/>
      <c r="L163" s="252"/>
      <c r="M163" s="252"/>
    </row>
    <row r="164" spans="1:13" ht="20.25" customHeight="1" thickBot="1" x14ac:dyDescent="0.25">
      <c r="A164" s="252"/>
      <c r="B164" s="599"/>
      <c r="C164" s="600"/>
      <c r="D164" s="457"/>
      <c r="E164" s="458"/>
      <c r="F164" s="457"/>
      <c r="G164" s="458"/>
      <c r="H164" s="457"/>
      <c r="I164" s="458"/>
      <c r="J164" s="459"/>
      <c r="K164" s="252"/>
      <c r="L164" s="252"/>
      <c r="M164" s="252"/>
    </row>
    <row r="165" spans="1:13" ht="20.100000000000001" customHeight="1" thickTop="1" thickBot="1" x14ac:dyDescent="0.25">
      <c r="A165" s="252"/>
      <c r="B165" s="597" t="s">
        <v>202</v>
      </c>
      <c r="C165" s="598"/>
      <c r="D165" s="460">
        <f>SUM(D155:D164)</f>
        <v>29</v>
      </c>
      <c r="E165" s="461">
        <f t="shared" ref="E165:I165" si="6">SUM(E155:E164)</f>
        <v>315</v>
      </c>
      <c r="F165" s="460">
        <f t="shared" si="6"/>
        <v>14</v>
      </c>
      <c r="G165" s="461">
        <f t="shared" si="6"/>
        <v>243</v>
      </c>
      <c r="H165" s="467">
        <f t="shared" si="6"/>
        <v>4</v>
      </c>
      <c r="I165" s="462">
        <f t="shared" si="6"/>
        <v>231</v>
      </c>
      <c r="J165" s="573" t="s">
        <v>152</v>
      </c>
      <c r="K165" s="252"/>
      <c r="L165" s="252"/>
      <c r="M165" s="252"/>
    </row>
    <row r="166" spans="1:13" ht="13.5" thickTop="1" x14ac:dyDescent="0.2">
      <c r="A166" s="252"/>
      <c r="B166" s="560"/>
      <c r="C166" s="561"/>
      <c r="D166" s="560" t="s">
        <v>149</v>
      </c>
      <c r="E166" s="560" t="s">
        <v>1</v>
      </c>
      <c r="F166" s="560" t="s">
        <v>150</v>
      </c>
      <c r="G166" s="560" t="s">
        <v>1</v>
      </c>
      <c r="H166" s="560" t="s">
        <v>151</v>
      </c>
      <c r="I166" s="561" t="s">
        <v>1</v>
      </c>
      <c r="J166" s="574"/>
      <c r="K166" s="252"/>
      <c r="L166" s="252"/>
      <c r="M166" s="252"/>
    </row>
    <row r="167" spans="1:13" ht="13.5" thickBot="1" x14ac:dyDescent="0.25">
      <c r="A167" s="252"/>
      <c r="B167" s="559"/>
      <c r="C167" s="559"/>
      <c r="D167" s="558" t="s">
        <v>954</v>
      </c>
      <c r="E167" s="558" t="s">
        <v>1</v>
      </c>
      <c r="F167" s="558" t="s">
        <v>955</v>
      </c>
      <c r="G167" s="558" t="s">
        <v>1</v>
      </c>
      <c r="H167" s="558" t="s">
        <v>108</v>
      </c>
      <c r="I167" s="558" t="s">
        <v>1</v>
      </c>
      <c r="J167" s="574"/>
      <c r="K167" s="252"/>
      <c r="L167" s="252"/>
      <c r="M167" s="252"/>
    </row>
    <row r="168" spans="1:13" ht="14.25" thickTop="1" thickBot="1" x14ac:dyDescent="0.25">
      <c r="A168" s="252"/>
      <c r="B168" s="562"/>
      <c r="C168" s="563"/>
      <c r="D168" s="562">
        <f>+D165/E165*100</f>
        <v>9.2063492063492074</v>
      </c>
      <c r="E168" s="563"/>
      <c r="F168" s="562">
        <f>+F165/G165*100</f>
        <v>5.761316872427984</v>
      </c>
      <c r="G168" s="563"/>
      <c r="H168" s="562">
        <f>+H165/I165*100</f>
        <v>1.7316017316017316</v>
      </c>
      <c r="I168" s="563"/>
      <c r="J168" s="463">
        <f>AVERAGEIF(D168:I168,"&gt;0")</f>
        <v>5.5664226034596416</v>
      </c>
      <c r="K168" s="252"/>
      <c r="L168" s="252"/>
      <c r="M168" s="252"/>
    </row>
    <row r="169" spans="1:13" ht="13.5" thickTop="1" x14ac:dyDescent="0.2">
      <c r="A169" s="252"/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</row>
    <row r="170" spans="1:13" x14ac:dyDescent="0.2">
      <c r="A170" s="252"/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</row>
    <row r="171" spans="1:13" hidden="1" x14ac:dyDescent="0.2">
      <c r="A171" s="252"/>
      <c r="B171" s="543" t="s">
        <v>167</v>
      </c>
      <c r="C171" s="543"/>
      <c r="D171" s="543"/>
      <c r="E171" s="543"/>
      <c r="F171" s="543"/>
      <c r="G171" s="543"/>
      <c r="H171" s="543"/>
      <c r="I171" s="543"/>
      <c r="J171" s="543"/>
      <c r="K171" s="252"/>
      <c r="L171" s="252"/>
      <c r="M171" s="252"/>
    </row>
    <row r="172" spans="1:13" ht="12.75" hidden="1" customHeight="1" thickBot="1" x14ac:dyDescent="0.25">
      <c r="A172" s="252"/>
      <c r="B172" s="543" t="s">
        <v>1070</v>
      </c>
      <c r="C172" s="543"/>
      <c r="D172" s="543"/>
      <c r="E172" s="543"/>
      <c r="F172" s="543"/>
      <c r="G172" s="543"/>
      <c r="H172" s="543"/>
      <c r="I172" s="543"/>
      <c r="J172" s="543"/>
      <c r="K172" s="252"/>
      <c r="L172" s="252"/>
      <c r="M172" s="252"/>
    </row>
    <row r="173" spans="1:13" ht="14.25" hidden="1" thickTop="1" thickBot="1" x14ac:dyDescent="0.25">
      <c r="A173" s="252"/>
      <c r="B173" s="252"/>
      <c r="C173" s="252"/>
      <c r="D173" s="450">
        <v>1</v>
      </c>
      <c r="E173" s="450">
        <v>2</v>
      </c>
      <c r="F173" s="450">
        <v>3</v>
      </c>
      <c r="G173" s="450">
        <v>4</v>
      </c>
      <c r="H173" s="450">
        <v>5</v>
      </c>
      <c r="I173" s="450">
        <v>6</v>
      </c>
      <c r="J173" s="252"/>
      <c r="K173" s="252"/>
      <c r="L173" s="252"/>
      <c r="M173" s="252"/>
    </row>
    <row r="174" spans="1:13" ht="60" hidden="1" customHeight="1" thickTop="1" thickBot="1" x14ac:dyDescent="0.25">
      <c r="A174" s="252"/>
      <c r="B174" s="602" t="s">
        <v>348</v>
      </c>
      <c r="C174" s="603"/>
      <c r="D174" s="231" t="s">
        <v>163</v>
      </c>
      <c r="E174" s="231" t="s">
        <v>142</v>
      </c>
      <c r="F174" s="231" t="s">
        <v>164</v>
      </c>
      <c r="G174" s="231" t="s">
        <v>144</v>
      </c>
      <c r="H174" s="231" t="s">
        <v>165</v>
      </c>
      <c r="I174" s="231" t="s">
        <v>146</v>
      </c>
      <c r="J174" s="231" t="s">
        <v>166</v>
      </c>
      <c r="K174" s="252"/>
      <c r="L174" s="252"/>
      <c r="M174" s="252"/>
    </row>
    <row r="175" spans="1:13" ht="20.25" hidden="1" customHeight="1" thickTop="1" x14ac:dyDescent="0.2">
      <c r="A175" s="252"/>
      <c r="B175" s="556"/>
      <c r="C175" s="557"/>
      <c r="D175" s="451"/>
      <c r="E175" s="452"/>
      <c r="F175" s="451"/>
      <c r="G175" s="452"/>
      <c r="H175" s="451"/>
      <c r="I175" s="452"/>
      <c r="J175" s="464"/>
      <c r="K175" s="252"/>
      <c r="L175" s="252"/>
      <c r="M175" s="252"/>
    </row>
    <row r="176" spans="1:13" ht="20.25" hidden="1" customHeight="1" x14ac:dyDescent="0.2">
      <c r="A176" s="252"/>
      <c r="B176" s="556"/>
      <c r="C176" s="557"/>
      <c r="D176" s="454"/>
      <c r="E176" s="455"/>
      <c r="F176" s="454"/>
      <c r="G176" s="455"/>
      <c r="H176" s="454"/>
      <c r="I176" s="455"/>
      <c r="J176" s="465"/>
      <c r="K176" s="252"/>
      <c r="L176" s="252"/>
      <c r="M176" s="252"/>
    </row>
    <row r="177" spans="1:13" ht="20.25" hidden="1" customHeight="1" x14ac:dyDescent="0.2">
      <c r="A177" s="252"/>
      <c r="B177" s="556"/>
      <c r="C177" s="557"/>
      <c r="D177" s="454"/>
      <c r="E177" s="455"/>
      <c r="F177" s="454"/>
      <c r="G177" s="455"/>
      <c r="H177" s="454"/>
      <c r="I177" s="455"/>
      <c r="J177" s="465"/>
      <c r="K177" s="252"/>
      <c r="L177" s="252"/>
      <c r="M177" s="252"/>
    </row>
    <row r="178" spans="1:13" ht="20.25" hidden="1" customHeight="1" thickBot="1" x14ac:dyDescent="0.25">
      <c r="A178" s="252"/>
      <c r="B178" s="556"/>
      <c r="C178" s="557"/>
      <c r="D178" s="454"/>
      <c r="E178" s="455"/>
      <c r="F178" s="454"/>
      <c r="G178" s="455"/>
      <c r="H178" s="454"/>
      <c r="I178" s="455"/>
      <c r="J178" s="466"/>
      <c r="K178" s="252"/>
      <c r="L178" s="252"/>
      <c r="M178" s="252"/>
    </row>
    <row r="179" spans="1:13" ht="20.100000000000001" hidden="1" customHeight="1" thickTop="1" thickBot="1" x14ac:dyDescent="0.25">
      <c r="A179" s="252"/>
      <c r="B179" s="597" t="s">
        <v>202</v>
      </c>
      <c r="C179" s="598"/>
      <c r="D179" s="460">
        <f t="shared" ref="D179:I179" si="7">SUM(D175:D178)</f>
        <v>0</v>
      </c>
      <c r="E179" s="461">
        <f t="shared" si="7"/>
        <v>0</v>
      </c>
      <c r="F179" s="460">
        <f t="shared" si="7"/>
        <v>0</v>
      </c>
      <c r="G179" s="461">
        <f t="shared" si="7"/>
        <v>0</v>
      </c>
      <c r="H179" s="467">
        <f t="shared" si="7"/>
        <v>0</v>
      </c>
      <c r="I179" s="468">
        <f t="shared" si="7"/>
        <v>0</v>
      </c>
      <c r="J179" s="573" t="s">
        <v>152</v>
      </c>
      <c r="K179" s="252"/>
      <c r="L179" s="252"/>
      <c r="M179" s="252"/>
    </row>
    <row r="180" spans="1:13" ht="13.5" hidden="1" thickTop="1" x14ac:dyDescent="0.2">
      <c r="A180" s="252"/>
      <c r="B180" s="560"/>
      <c r="C180" s="561"/>
      <c r="D180" s="560" t="s">
        <v>149</v>
      </c>
      <c r="E180" s="560" t="s">
        <v>1</v>
      </c>
      <c r="F180" s="560" t="s">
        <v>150</v>
      </c>
      <c r="G180" s="560" t="s">
        <v>1</v>
      </c>
      <c r="H180" s="560" t="s">
        <v>151</v>
      </c>
      <c r="I180" s="561" t="s">
        <v>1</v>
      </c>
      <c r="J180" s="574"/>
      <c r="K180" s="252"/>
      <c r="L180" s="252"/>
      <c r="M180" s="252"/>
    </row>
    <row r="181" spans="1:13" ht="13.5" hidden="1" thickBot="1" x14ac:dyDescent="0.25">
      <c r="A181" s="252"/>
      <c r="B181" s="559"/>
      <c r="C181" s="559"/>
      <c r="D181" s="558" t="s">
        <v>954</v>
      </c>
      <c r="E181" s="558" t="s">
        <v>1</v>
      </c>
      <c r="F181" s="558" t="s">
        <v>955</v>
      </c>
      <c r="G181" s="558" t="s">
        <v>1</v>
      </c>
      <c r="H181" s="558" t="s">
        <v>108</v>
      </c>
      <c r="I181" s="558" t="s">
        <v>1</v>
      </c>
      <c r="J181" s="574"/>
      <c r="K181" s="252"/>
      <c r="L181" s="252"/>
      <c r="M181" s="252"/>
    </row>
    <row r="182" spans="1:13" ht="14.25" hidden="1" thickTop="1" thickBot="1" x14ac:dyDescent="0.25">
      <c r="A182" s="252"/>
      <c r="B182" s="562"/>
      <c r="C182" s="563"/>
      <c r="D182" s="562" t="e">
        <f>+D179/E179*100</f>
        <v>#DIV/0!</v>
      </c>
      <c r="E182" s="563"/>
      <c r="F182" s="562" t="e">
        <f>+F179/G179*100</f>
        <v>#DIV/0!</v>
      </c>
      <c r="G182" s="563"/>
      <c r="H182" s="562" t="e">
        <f>+H179/I179*100</f>
        <v>#DIV/0!</v>
      </c>
      <c r="I182" s="563"/>
      <c r="J182" s="463" t="e">
        <f>AVERAGEIF(D182:I182,"&gt;0")</f>
        <v>#DIV/0!</v>
      </c>
      <c r="K182" s="252"/>
      <c r="L182" s="252"/>
      <c r="M182" s="252"/>
    </row>
    <row r="183" spans="1:13" ht="13.5" hidden="1" thickTop="1" x14ac:dyDescent="0.2">
      <c r="A183" s="252"/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</row>
    <row r="184" spans="1:13" x14ac:dyDescent="0.2">
      <c r="A184" s="252"/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</row>
    <row r="185" spans="1:13" x14ac:dyDescent="0.2">
      <c r="A185" s="252"/>
      <c r="B185" s="543" t="s">
        <v>168</v>
      </c>
      <c r="C185" s="543"/>
      <c r="D185" s="543"/>
      <c r="E185" s="543"/>
      <c r="F185" s="543"/>
      <c r="G185" s="543"/>
      <c r="H185" s="543"/>
      <c r="I185" s="543"/>
      <c r="J185" s="543"/>
      <c r="K185" s="252"/>
      <c r="L185" s="252"/>
      <c r="M185" s="252"/>
    </row>
    <row r="186" spans="1:13" ht="12.75" customHeight="1" thickBot="1" x14ac:dyDescent="0.25">
      <c r="A186" s="252"/>
      <c r="B186" s="543" t="s">
        <v>1021</v>
      </c>
      <c r="C186" s="543"/>
      <c r="D186" s="543"/>
      <c r="E186" s="543"/>
      <c r="F186" s="543"/>
      <c r="G186" s="543"/>
      <c r="H186" s="543"/>
      <c r="I186" s="543"/>
      <c r="J186" s="543"/>
      <c r="K186" s="252"/>
      <c r="L186" s="252"/>
      <c r="M186" s="252"/>
    </row>
    <row r="187" spans="1:13" ht="14.25" thickTop="1" thickBot="1" x14ac:dyDescent="0.25">
      <c r="A187" s="252"/>
      <c r="B187" s="252"/>
      <c r="C187" s="252"/>
      <c r="D187" s="450">
        <v>1</v>
      </c>
      <c r="E187" s="450">
        <v>2</v>
      </c>
      <c r="F187" s="450">
        <v>3</v>
      </c>
      <c r="G187" s="450">
        <v>4</v>
      </c>
      <c r="H187" s="450">
        <v>5</v>
      </c>
      <c r="I187" s="450">
        <v>6</v>
      </c>
      <c r="J187" s="252"/>
      <c r="K187" s="252"/>
      <c r="L187" s="252"/>
      <c r="M187" s="252"/>
    </row>
    <row r="188" spans="1:13" ht="60" customHeight="1" thickTop="1" thickBot="1" x14ac:dyDescent="0.25">
      <c r="A188" s="252"/>
      <c r="B188" s="602" t="s">
        <v>348</v>
      </c>
      <c r="C188" s="603"/>
      <c r="D188" s="231" t="s">
        <v>163</v>
      </c>
      <c r="E188" s="231" t="s">
        <v>142</v>
      </c>
      <c r="F188" s="231" t="s">
        <v>164</v>
      </c>
      <c r="G188" s="231" t="s">
        <v>144</v>
      </c>
      <c r="H188" s="231" t="s">
        <v>165</v>
      </c>
      <c r="I188" s="231" t="s">
        <v>146</v>
      </c>
      <c r="J188" s="231" t="s">
        <v>166</v>
      </c>
      <c r="K188" s="252"/>
      <c r="L188" s="252"/>
      <c r="M188" s="252"/>
    </row>
    <row r="189" spans="1:13" ht="20.25" customHeight="1" thickTop="1" x14ac:dyDescent="0.2">
      <c r="A189" s="252"/>
      <c r="B189" s="604" t="s">
        <v>1129</v>
      </c>
      <c r="C189" s="605"/>
      <c r="D189" s="482">
        <v>14</v>
      </c>
      <c r="E189" s="480">
        <v>137</v>
      </c>
      <c r="F189" s="480">
        <v>8</v>
      </c>
      <c r="G189" s="480">
        <v>99</v>
      </c>
      <c r="H189" s="451">
        <v>4</v>
      </c>
      <c r="I189" s="452">
        <v>93</v>
      </c>
      <c r="J189" s="453"/>
      <c r="K189" s="252"/>
      <c r="L189" s="252"/>
      <c r="M189" s="252"/>
    </row>
    <row r="190" spans="1:13" ht="20.25" customHeight="1" x14ac:dyDescent="0.2">
      <c r="A190" s="252"/>
      <c r="B190" s="604" t="s">
        <v>1135</v>
      </c>
      <c r="C190" s="605"/>
      <c r="D190" s="482">
        <v>14</v>
      </c>
      <c r="E190" s="478">
        <v>161</v>
      </c>
      <c r="F190" s="478">
        <v>6</v>
      </c>
      <c r="G190" s="478">
        <v>123</v>
      </c>
      <c r="H190" s="454">
        <v>0</v>
      </c>
      <c r="I190" s="455">
        <v>118</v>
      </c>
      <c r="J190" s="456"/>
      <c r="K190" s="252"/>
      <c r="L190" s="252"/>
      <c r="M190" s="252"/>
    </row>
    <row r="191" spans="1:13" ht="20.25" customHeight="1" x14ac:dyDescent="0.2">
      <c r="A191" s="252"/>
      <c r="B191" s="604" t="s">
        <v>1136</v>
      </c>
      <c r="C191" s="605"/>
      <c r="D191" s="482">
        <v>6</v>
      </c>
      <c r="E191" s="478">
        <v>81</v>
      </c>
      <c r="F191" s="478">
        <v>2</v>
      </c>
      <c r="G191" s="478">
        <v>66</v>
      </c>
      <c r="H191" s="454">
        <v>0</v>
      </c>
      <c r="I191" s="455">
        <v>64</v>
      </c>
      <c r="J191" s="456"/>
      <c r="K191" s="252"/>
      <c r="L191" s="252"/>
      <c r="M191" s="252"/>
    </row>
    <row r="192" spans="1:13" ht="20.25" customHeight="1" x14ac:dyDescent="0.2">
      <c r="A192" s="252"/>
      <c r="B192" s="604" t="s">
        <v>1137</v>
      </c>
      <c r="C192" s="605"/>
      <c r="D192" s="482">
        <v>0</v>
      </c>
      <c r="E192" s="478">
        <v>6</v>
      </c>
      <c r="F192" s="478">
        <v>0</v>
      </c>
      <c r="G192" s="478">
        <v>0</v>
      </c>
      <c r="H192" s="454">
        <v>0</v>
      </c>
      <c r="I192" s="455">
        <v>0</v>
      </c>
      <c r="J192" s="456"/>
      <c r="K192" s="252"/>
      <c r="L192" s="252"/>
      <c r="M192" s="252"/>
    </row>
    <row r="193" spans="1:13" ht="20.25" customHeight="1" x14ac:dyDescent="0.2">
      <c r="A193" s="252"/>
      <c r="B193" s="556"/>
      <c r="C193" s="557"/>
      <c r="D193" s="454"/>
      <c r="E193" s="455"/>
      <c r="F193" s="454"/>
      <c r="G193" s="455"/>
      <c r="H193" s="454"/>
      <c r="I193" s="455"/>
      <c r="J193" s="456"/>
      <c r="K193" s="252"/>
      <c r="L193" s="252"/>
      <c r="M193" s="252"/>
    </row>
    <row r="194" spans="1:13" ht="20.25" customHeight="1" x14ac:dyDescent="0.2">
      <c r="A194" s="252"/>
      <c r="B194" s="556"/>
      <c r="C194" s="557"/>
      <c r="D194" s="454"/>
      <c r="E194" s="455"/>
      <c r="F194" s="454"/>
      <c r="G194" s="455"/>
      <c r="H194" s="454"/>
      <c r="I194" s="455"/>
      <c r="J194" s="456"/>
      <c r="K194" s="252"/>
      <c r="L194" s="252"/>
      <c r="M194" s="252"/>
    </row>
    <row r="195" spans="1:13" ht="20.25" customHeight="1" x14ac:dyDescent="0.2">
      <c r="A195" s="252"/>
      <c r="B195" s="556"/>
      <c r="C195" s="557"/>
      <c r="D195" s="454"/>
      <c r="E195" s="455"/>
      <c r="F195" s="454"/>
      <c r="G195" s="455"/>
      <c r="H195" s="454"/>
      <c r="I195" s="455"/>
      <c r="J195" s="456"/>
      <c r="K195" s="252"/>
      <c r="L195" s="252"/>
      <c r="M195" s="252"/>
    </row>
    <row r="196" spans="1:13" ht="20.25" customHeight="1" x14ac:dyDescent="0.2">
      <c r="A196" s="252"/>
      <c r="B196" s="556"/>
      <c r="C196" s="557"/>
      <c r="D196" s="454"/>
      <c r="E196" s="455"/>
      <c r="F196" s="454"/>
      <c r="G196" s="455"/>
      <c r="H196" s="454"/>
      <c r="I196" s="455"/>
      <c r="J196" s="456"/>
      <c r="K196" s="252"/>
      <c r="L196" s="252"/>
      <c r="M196" s="252"/>
    </row>
    <row r="197" spans="1:13" ht="20.25" customHeight="1" x14ac:dyDescent="0.2">
      <c r="A197" s="252"/>
      <c r="B197" s="556"/>
      <c r="C197" s="557"/>
      <c r="D197" s="454"/>
      <c r="E197" s="455"/>
      <c r="F197" s="454"/>
      <c r="G197" s="455"/>
      <c r="H197" s="454"/>
      <c r="I197" s="455"/>
      <c r="J197" s="456"/>
      <c r="K197" s="252"/>
      <c r="L197" s="252"/>
      <c r="M197" s="252"/>
    </row>
    <row r="198" spans="1:13" ht="20.25" customHeight="1" thickBot="1" x14ac:dyDescent="0.25">
      <c r="A198" s="252"/>
      <c r="B198" s="599"/>
      <c r="C198" s="600"/>
      <c r="D198" s="457"/>
      <c r="E198" s="458"/>
      <c r="F198" s="457"/>
      <c r="G198" s="458"/>
      <c r="H198" s="457"/>
      <c r="I198" s="458"/>
      <c r="J198" s="459"/>
      <c r="K198" s="252"/>
      <c r="L198" s="252"/>
      <c r="M198" s="252"/>
    </row>
    <row r="199" spans="1:13" ht="20.100000000000001" customHeight="1" thickTop="1" thickBot="1" x14ac:dyDescent="0.25">
      <c r="A199" s="252"/>
      <c r="B199" s="597" t="s">
        <v>202</v>
      </c>
      <c r="C199" s="598"/>
      <c r="D199" s="460">
        <f t="shared" ref="D199:I199" si="8">SUM(D189:D198)</f>
        <v>34</v>
      </c>
      <c r="E199" s="461">
        <f t="shared" si="8"/>
        <v>385</v>
      </c>
      <c r="F199" s="460">
        <f t="shared" si="8"/>
        <v>16</v>
      </c>
      <c r="G199" s="461">
        <f t="shared" si="8"/>
        <v>288</v>
      </c>
      <c r="H199" s="467">
        <f t="shared" si="8"/>
        <v>4</v>
      </c>
      <c r="I199" s="462">
        <f t="shared" si="8"/>
        <v>275</v>
      </c>
      <c r="J199" s="573" t="s">
        <v>152</v>
      </c>
      <c r="K199" s="252"/>
      <c r="L199" s="252"/>
      <c r="M199" s="252"/>
    </row>
    <row r="200" spans="1:13" ht="13.5" thickTop="1" x14ac:dyDescent="0.2">
      <c r="A200" s="252"/>
      <c r="B200" s="560"/>
      <c r="C200" s="561"/>
      <c r="D200" s="560" t="s">
        <v>149</v>
      </c>
      <c r="E200" s="560" t="s">
        <v>1</v>
      </c>
      <c r="F200" s="560" t="s">
        <v>150</v>
      </c>
      <c r="G200" s="560" t="s">
        <v>1</v>
      </c>
      <c r="H200" s="560" t="s">
        <v>151</v>
      </c>
      <c r="I200" s="561" t="s">
        <v>1</v>
      </c>
      <c r="J200" s="574"/>
      <c r="K200" s="252"/>
      <c r="L200" s="252"/>
      <c r="M200" s="252"/>
    </row>
    <row r="201" spans="1:13" ht="13.5" thickBot="1" x14ac:dyDescent="0.25">
      <c r="A201" s="252"/>
      <c r="B201" s="559"/>
      <c r="C201" s="559"/>
      <c r="D201" s="558" t="s">
        <v>954</v>
      </c>
      <c r="E201" s="558" t="s">
        <v>1</v>
      </c>
      <c r="F201" s="558" t="s">
        <v>955</v>
      </c>
      <c r="G201" s="558" t="s">
        <v>1</v>
      </c>
      <c r="H201" s="558" t="s">
        <v>108</v>
      </c>
      <c r="I201" s="558" t="s">
        <v>1</v>
      </c>
      <c r="J201" s="574"/>
      <c r="K201" s="252"/>
      <c r="L201" s="252"/>
      <c r="M201" s="252"/>
    </row>
    <row r="202" spans="1:13" ht="14.25" thickTop="1" thickBot="1" x14ac:dyDescent="0.25">
      <c r="A202" s="252"/>
      <c r="B202" s="562"/>
      <c r="C202" s="563"/>
      <c r="D202" s="562">
        <f>+D199/E199*100</f>
        <v>8.8311688311688314</v>
      </c>
      <c r="E202" s="563"/>
      <c r="F202" s="562">
        <f>+F199/G199*100</f>
        <v>5.5555555555555554</v>
      </c>
      <c r="G202" s="563"/>
      <c r="H202" s="562">
        <f>+H199/I199*100</f>
        <v>1.4545454545454546</v>
      </c>
      <c r="I202" s="563"/>
      <c r="J202" s="463">
        <f>AVERAGEIF(D202:I202,"&gt;0")</f>
        <v>5.2804232804232809</v>
      </c>
      <c r="K202" s="252"/>
      <c r="L202" s="252"/>
      <c r="M202" s="252"/>
    </row>
    <row r="203" spans="1:13" ht="13.5" thickTop="1" x14ac:dyDescent="0.2">
      <c r="A203" s="252"/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</row>
    <row r="204" spans="1:13" x14ac:dyDescent="0.2">
      <c r="A204" s="252"/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</row>
    <row r="205" spans="1:13" x14ac:dyDescent="0.2">
      <c r="A205" s="252"/>
      <c r="B205" s="543" t="s">
        <v>169</v>
      </c>
      <c r="C205" s="543" t="s">
        <v>1</v>
      </c>
      <c r="D205" s="543" t="s">
        <v>1</v>
      </c>
      <c r="E205" s="543" t="s">
        <v>1</v>
      </c>
      <c r="F205" s="543" t="s">
        <v>1</v>
      </c>
      <c r="G205" s="543" t="s">
        <v>1</v>
      </c>
      <c r="H205" s="543" t="s">
        <v>1</v>
      </c>
      <c r="I205" s="252"/>
      <c r="J205" s="252"/>
      <c r="K205" s="252"/>
      <c r="L205" s="252"/>
      <c r="M205" s="252"/>
    </row>
    <row r="206" spans="1:13" ht="13.5" thickBot="1" x14ac:dyDescent="0.25">
      <c r="A206" s="252"/>
      <c r="B206" s="543" t="s">
        <v>190</v>
      </c>
      <c r="C206" s="543" t="s">
        <v>1</v>
      </c>
      <c r="D206" s="543" t="s">
        <v>1</v>
      </c>
      <c r="E206" s="543" t="s">
        <v>1</v>
      </c>
      <c r="F206" s="543" t="s">
        <v>1</v>
      </c>
      <c r="G206" s="543" t="s">
        <v>1</v>
      </c>
      <c r="H206" s="543" t="s">
        <v>1</v>
      </c>
      <c r="I206" s="252"/>
      <c r="J206" s="252"/>
      <c r="K206" s="252"/>
      <c r="L206" s="252"/>
      <c r="M206" s="252"/>
    </row>
    <row r="207" spans="1:13" ht="27" customHeight="1" thickTop="1" thickBot="1" x14ac:dyDescent="0.25">
      <c r="A207" s="252"/>
      <c r="B207" s="569" t="s">
        <v>170</v>
      </c>
      <c r="C207" s="569" t="s">
        <v>1</v>
      </c>
      <c r="D207" s="569" t="s">
        <v>1</v>
      </c>
      <c r="E207" s="569" t="s">
        <v>175</v>
      </c>
      <c r="F207" s="569" t="s">
        <v>1</v>
      </c>
      <c r="G207" s="569" t="s">
        <v>1</v>
      </c>
      <c r="H207" s="569" t="s">
        <v>1</v>
      </c>
      <c r="I207" s="252"/>
      <c r="J207" s="252"/>
      <c r="K207" s="252"/>
      <c r="L207" s="252"/>
      <c r="M207" s="252"/>
    </row>
    <row r="208" spans="1:13" ht="27" customHeight="1" thickTop="1" thickBot="1" x14ac:dyDescent="0.25">
      <c r="A208" s="252"/>
      <c r="B208" s="569" t="s">
        <v>1</v>
      </c>
      <c r="C208" s="569" t="s">
        <v>1</v>
      </c>
      <c r="D208" s="569" t="s">
        <v>1</v>
      </c>
      <c r="E208" s="231" t="s">
        <v>171</v>
      </c>
      <c r="F208" s="231" t="s">
        <v>172</v>
      </c>
      <c r="G208" s="231" t="s">
        <v>173</v>
      </c>
      <c r="H208" s="231" t="s">
        <v>174</v>
      </c>
      <c r="I208" s="252"/>
      <c r="J208" s="252"/>
      <c r="K208" s="252"/>
      <c r="L208" s="252"/>
      <c r="M208" s="252"/>
    </row>
    <row r="209" spans="1:13" ht="14.25" thickTop="1" thickBot="1" x14ac:dyDescent="0.25">
      <c r="A209" s="252"/>
      <c r="B209" s="569" t="s">
        <v>176</v>
      </c>
      <c r="C209" s="569" t="s">
        <v>1</v>
      </c>
      <c r="D209" s="569" t="s">
        <v>1</v>
      </c>
      <c r="E209" s="483">
        <v>45</v>
      </c>
      <c r="F209" s="483">
        <v>12</v>
      </c>
      <c r="G209" s="473"/>
      <c r="H209" s="474">
        <f>SUM(E209:G209)</f>
        <v>57</v>
      </c>
      <c r="I209" s="252"/>
      <c r="J209" s="252"/>
      <c r="K209" s="252"/>
      <c r="L209" s="252"/>
      <c r="M209" s="252"/>
    </row>
    <row r="210" spans="1:13" ht="14.25" thickTop="1" thickBot="1" x14ac:dyDescent="0.25">
      <c r="A210" s="252"/>
      <c r="B210" s="569" t="s">
        <v>177</v>
      </c>
      <c r="C210" s="569" t="s">
        <v>1</v>
      </c>
      <c r="D210" s="569" t="s">
        <v>1</v>
      </c>
      <c r="E210" s="483">
        <v>0</v>
      </c>
      <c r="F210" s="483">
        <v>1</v>
      </c>
      <c r="G210" s="473"/>
      <c r="H210" s="474">
        <f t="shared" ref="H210:H222" si="9">SUM(E210:G210)</f>
        <v>1</v>
      </c>
      <c r="I210" s="252"/>
      <c r="J210" s="252"/>
      <c r="K210" s="252"/>
      <c r="L210" s="252"/>
      <c r="M210" s="252"/>
    </row>
    <row r="211" spans="1:13" ht="14.25" thickTop="1" thickBot="1" x14ac:dyDescent="0.25">
      <c r="A211" s="252"/>
      <c r="B211" s="569" t="s">
        <v>178</v>
      </c>
      <c r="C211" s="569" t="s">
        <v>1</v>
      </c>
      <c r="D211" s="569" t="s">
        <v>1</v>
      </c>
      <c r="E211" s="483">
        <v>3</v>
      </c>
      <c r="F211" s="483"/>
      <c r="G211" s="473">
        <v>3</v>
      </c>
      <c r="H211" s="474">
        <f t="shared" si="9"/>
        <v>6</v>
      </c>
      <c r="I211" s="252"/>
      <c r="J211" s="252"/>
      <c r="K211" s="252"/>
      <c r="L211" s="252"/>
      <c r="M211" s="252"/>
    </row>
    <row r="212" spans="1:13" ht="14.25" thickTop="1" thickBot="1" x14ac:dyDescent="0.25">
      <c r="A212" s="252"/>
      <c r="B212" s="569" t="s">
        <v>956</v>
      </c>
      <c r="C212" s="569" t="s">
        <v>1</v>
      </c>
      <c r="D212" s="569" t="s">
        <v>1</v>
      </c>
      <c r="E212" s="483">
        <v>2</v>
      </c>
      <c r="F212" s="483">
        <v>5</v>
      </c>
      <c r="G212" s="473">
        <v>1</v>
      </c>
      <c r="H212" s="474">
        <f t="shared" si="9"/>
        <v>8</v>
      </c>
      <c r="I212" s="252"/>
      <c r="J212" s="252"/>
      <c r="K212" s="252"/>
      <c r="L212" s="252"/>
      <c r="M212" s="252"/>
    </row>
    <row r="213" spans="1:13" ht="14.25" thickTop="1" thickBot="1" x14ac:dyDescent="0.25">
      <c r="A213" s="252"/>
      <c r="B213" s="569" t="s">
        <v>179</v>
      </c>
      <c r="C213" s="569" t="s">
        <v>1</v>
      </c>
      <c r="D213" s="569" t="s">
        <v>1</v>
      </c>
      <c r="E213" s="483">
        <v>4</v>
      </c>
      <c r="F213" s="483">
        <v>5</v>
      </c>
      <c r="G213" s="473">
        <v>1</v>
      </c>
      <c r="H213" s="474">
        <f t="shared" si="9"/>
        <v>10</v>
      </c>
      <c r="I213" s="252"/>
      <c r="J213" s="252"/>
      <c r="K213" s="252"/>
      <c r="L213" s="252"/>
      <c r="M213" s="252"/>
    </row>
    <row r="214" spans="1:13" ht="14.25" thickTop="1" thickBot="1" x14ac:dyDescent="0.25">
      <c r="A214" s="252"/>
      <c r="B214" s="569" t="s">
        <v>180</v>
      </c>
      <c r="C214" s="569" t="s">
        <v>1</v>
      </c>
      <c r="D214" s="569" t="s">
        <v>1</v>
      </c>
      <c r="E214" s="483">
        <v>0</v>
      </c>
      <c r="F214" s="483"/>
      <c r="G214" s="473"/>
      <c r="H214" s="474">
        <f t="shared" si="9"/>
        <v>0</v>
      </c>
      <c r="I214" s="252"/>
      <c r="J214" s="252"/>
      <c r="K214" s="252"/>
      <c r="L214" s="252"/>
      <c r="M214" s="252"/>
    </row>
    <row r="215" spans="1:13" ht="14.25" thickTop="1" thickBot="1" x14ac:dyDescent="0.25">
      <c r="A215" s="252"/>
      <c r="B215" s="569" t="s">
        <v>181</v>
      </c>
      <c r="C215" s="569" t="s">
        <v>1</v>
      </c>
      <c r="D215" s="569" t="s">
        <v>1</v>
      </c>
      <c r="E215" s="483">
        <v>0</v>
      </c>
      <c r="F215" s="483"/>
      <c r="G215" s="473"/>
      <c r="H215" s="474">
        <f t="shared" si="9"/>
        <v>0</v>
      </c>
      <c r="I215" s="252"/>
      <c r="J215" s="252"/>
      <c r="K215" s="252"/>
      <c r="L215" s="252"/>
      <c r="M215" s="252"/>
    </row>
    <row r="216" spans="1:13" ht="14.25" thickTop="1" thickBot="1" x14ac:dyDescent="0.25">
      <c r="A216" s="252"/>
      <c r="B216" s="569" t="s">
        <v>182</v>
      </c>
      <c r="C216" s="569" t="s">
        <v>1</v>
      </c>
      <c r="D216" s="569" t="s">
        <v>1</v>
      </c>
      <c r="E216" s="483">
        <v>1</v>
      </c>
      <c r="F216" s="483">
        <v>2</v>
      </c>
      <c r="G216" s="473">
        <v>4</v>
      </c>
      <c r="H216" s="474">
        <f t="shared" si="9"/>
        <v>7</v>
      </c>
      <c r="I216" s="252"/>
      <c r="J216" s="252"/>
      <c r="K216" s="252"/>
      <c r="L216" s="252"/>
      <c r="M216" s="252"/>
    </row>
    <row r="217" spans="1:13" ht="14.25" thickTop="1" thickBot="1" x14ac:dyDescent="0.25">
      <c r="A217" s="252"/>
      <c r="B217" s="569" t="s">
        <v>183</v>
      </c>
      <c r="C217" s="569" t="s">
        <v>1</v>
      </c>
      <c r="D217" s="569" t="s">
        <v>1</v>
      </c>
      <c r="E217" s="483">
        <v>1</v>
      </c>
      <c r="F217" s="483"/>
      <c r="G217" s="473"/>
      <c r="H217" s="474">
        <f t="shared" si="9"/>
        <v>1</v>
      </c>
      <c r="I217" s="252"/>
      <c r="J217" s="252"/>
      <c r="K217" s="252"/>
      <c r="L217" s="252"/>
      <c r="M217" s="252"/>
    </row>
    <row r="218" spans="1:13" ht="14.25" thickTop="1" thickBot="1" x14ac:dyDescent="0.25">
      <c r="A218" s="252"/>
      <c r="B218" s="569" t="s">
        <v>184</v>
      </c>
      <c r="C218" s="569" t="s">
        <v>1</v>
      </c>
      <c r="D218" s="569" t="s">
        <v>1</v>
      </c>
      <c r="E218" s="483">
        <v>0</v>
      </c>
      <c r="F218" s="483"/>
      <c r="G218" s="473"/>
      <c r="H218" s="474">
        <f t="shared" si="9"/>
        <v>0</v>
      </c>
      <c r="I218" s="252"/>
      <c r="J218" s="252"/>
      <c r="K218" s="252"/>
      <c r="L218" s="252"/>
      <c r="M218" s="252"/>
    </row>
    <row r="219" spans="1:13" ht="14.25" thickTop="1" thickBot="1" x14ac:dyDescent="0.25">
      <c r="A219" s="252"/>
      <c r="B219" s="569" t="s">
        <v>185</v>
      </c>
      <c r="C219" s="569" t="s">
        <v>1</v>
      </c>
      <c r="D219" s="569" t="s">
        <v>1</v>
      </c>
      <c r="E219" s="483">
        <v>0</v>
      </c>
      <c r="F219" s="483"/>
      <c r="G219" s="473"/>
      <c r="H219" s="474">
        <f t="shared" si="9"/>
        <v>0</v>
      </c>
      <c r="I219" s="252"/>
      <c r="J219" s="252"/>
      <c r="K219" s="252"/>
      <c r="L219" s="252"/>
      <c r="M219" s="252"/>
    </row>
    <row r="220" spans="1:13" ht="14.25" thickTop="1" thickBot="1" x14ac:dyDescent="0.25">
      <c r="A220" s="252"/>
      <c r="B220" s="569" t="s">
        <v>186</v>
      </c>
      <c r="C220" s="569" t="s">
        <v>1</v>
      </c>
      <c r="D220" s="569" t="s">
        <v>1</v>
      </c>
      <c r="E220" s="483">
        <v>0</v>
      </c>
      <c r="F220" s="483"/>
      <c r="G220" s="473"/>
      <c r="H220" s="474">
        <f t="shared" si="9"/>
        <v>0</v>
      </c>
      <c r="I220" s="252"/>
      <c r="J220" s="252"/>
      <c r="K220" s="252"/>
      <c r="L220" s="252"/>
      <c r="M220" s="252"/>
    </row>
    <row r="221" spans="1:13" ht="14.25" thickTop="1" thickBot="1" x14ac:dyDescent="0.25">
      <c r="A221" s="252"/>
      <c r="B221" s="569" t="s">
        <v>1009</v>
      </c>
      <c r="C221" s="569" t="s">
        <v>1</v>
      </c>
      <c r="D221" s="569" t="s">
        <v>1</v>
      </c>
      <c r="E221" s="483">
        <v>7</v>
      </c>
      <c r="F221" s="483">
        <v>5</v>
      </c>
      <c r="G221" s="473">
        <v>3</v>
      </c>
      <c r="H221" s="474">
        <f t="shared" si="9"/>
        <v>15</v>
      </c>
      <c r="I221" s="252"/>
      <c r="J221" s="252"/>
      <c r="K221" s="252"/>
      <c r="L221" s="252"/>
      <c r="M221" s="252"/>
    </row>
    <row r="222" spans="1:13" ht="14.25" thickTop="1" thickBot="1" x14ac:dyDescent="0.25">
      <c r="A222" s="252"/>
      <c r="B222" s="569" t="s">
        <v>187</v>
      </c>
      <c r="C222" s="569" t="s">
        <v>1</v>
      </c>
      <c r="D222" s="569" t="s">
        <v>1</v>
      </c>
      <c r="E222" s="613">
        <f>SUM(E209:E221)</f>
        <v>63</v>
      </c>
      <c r="F222" s="474">
        <f>SUM(F209:F221)</f>
        <v>30</v>
      </c>
      <c r="G222" s="474">
        <f>SUM(G209:G221)</f>
        <v>12</v>
      </c>
      <c r="H222" s="474">
        <f t="shared" si="9"/>
        <v>105</v>
      </c>
      <c r="I222" s="252"/>
      <c r="J222" s="252"/>
      <c r="K222" s="252"/>
      <c r="L222" s="252"/>
      <c r="M222" s="252"/>
    </row>
    <row r="223" spans="1:13" ht="13.5" thickTop="1" x14ac:dyDescent="0.2">
      <c r="A223" s="252"/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</row>
    <row r="224" spans="1:13" x14ac:dyDescent="0.2">
      <c r="A224" s="252"/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</row>
    <row r="225" spans="1:13" hidden="1" x14ac:dyDescent="0.2">
      <c r="A225" s="252"/>
      <c r="B225" s="543" t="s">
        <v>188</v>
      </c>
      <c r="C225" s="543" t="s">
        <v>1</v>
      </c>
      <c r="D225" s="543" t="s">
        <v>1</v>
      </c>
      <c r="E225" s="543" t="s">
        <v>1</v>
      </c>
      <c r="F225" s="543" t="s">
        <v>1</v>
      </c>
      <c r="G225" s="543" t="s">
        <v>1</v>
      </c>
      <c r="H225" s="543" t="s">
        <v>1</v>
      </c>
      <c r="I225" s="252"/>
      <c r="J225" s="252"/>
      <c r="K225" s="252"/>
      <c r="L225" s="252"/>
      <c r="M225" s="252"/>
    </row>
    <row r="226" spans="1:13" ht="13.5" hidden="1" thickBot="1" x14ac:dyDescent="0.25">
      <c r="A226" s="252"/>
      <c r="B226" s="543" t="s">
        <v>1022</v>
      </c>
      <c r="C226" s="543" t="s">
        <v>1</v>
      </c>
      <c r="D226" s="543" t="s">
        <v>1</v>
      </c>
      <c r="E226" s="543" t="s">
        <v>1</v>
      </c>
      <c r="F226" s="543" t="s">
        <v>1</v>
      </c>
      <c r="G226" s="543" t="s">
        <v>1</v>
      </c>
      <c r="H226" s="543" t="s">
        <v>1</v>
      </c>
      <c r="I226" s="252"/>
      <c r="J226" s="252"/>
      <c r="K226" s="252"/>
      <c r="L226" s="252"/>
      <c r="M226" s="252"/>
    </row>
    <row r="227" spans="1:13" ht="27" hidden="1" customHeight="1" thickTop="1" thickBot="1" x14ac:dyDescent="0.25">
      <c r="A227" s="252"/>
      <c r="B227" s="569" t="s">
        <v>170</v>
      </c>
      <c r="C227" s="569" t="s">
        <v>1</v>
      </c>
      <c r="D227" s="569" t="s">
        <v>1</v>
      </c>
      <c r="E227" s="569" t="s">
        <v>175</v>
      </c>
      <c r="F227" s="569" t="s">
        <v>1</v>
      </c>
      <c r="G227" s="569" t="s">
        <v>1</v>
      </c>
      <c r="H227" s="569" t="s">
        <v>1</v>
      </c>
      <c r="I227" s="252"/>
      <c r="J227" s="252"/>
      <c r="K227" s="252"/>
      <c r="L227" s="252"/>
      <c r="M227" s="252"/>
    </row>
    <row r="228" spans="1:13" ht="27" hidden="1" customHeight="1" thickTop="1" thickBot="1" x14ac:dyDescent="0.25">
      <c r="A228" s="252"/>
      <c r="B228" s="569" t="s">
        <v>1</v>
      </c>
      <c r="C228" s="569" t="s">
        <v>1</v>
      </c>
      <c r="D228" s="569" t="s">
        <v>1</v>
      </c>
      <c r="E228" s="231" t="s">
        <v>171</v>
      </c>
      <c r="F228" s="231" t="s">
        <v>172</v>
      </c>
      <c r="G228" s="231" t="s">
        <v>173</v>
      </c>
      <c r="H228" s="231" t="s">
        <v>174</v>
      </c>
      <c r="I228" s="252"/>
      <c r="J228" s="252"/>
      <c r="K228" s="252"/>
      <c r="L228" s="252"/>
      <c r="M228" s="252"/>
    </row>
    <row r="229" spans="1:13" ht="14.25" hidden="1" thickTop="1" thickBot="1" x14ac:dyDescent="0.25">
      <c r="A229" s="252"/>
      <c r="B229" s="569" t="s">
        <v>176</v>
      </c>
      <c r="C229" s="569" t="s">
        <v>1</v>
      </c>
      <c r="D229" s="569" t="s">
        <v>1</v>
      </c>
      <c r="E229" s="473"/>
      <c r="F229" s="473"/>
      <c r="G229" s="473"/>
      <c r="H229" s="474">
        <f>SUM(E229:G229)</f>
        <v>0</v>
      </c>
      <c r="I229" s="252"/>
      <c r="J229" s="252"/>
      <c r="K229" s="252"/>
      <c r="L229" s="252"/>
      <c r="M229" s="252"/>
    </row>
    <row r="230" spans="1:13" ht="14.25" hidden="1" thickTop="1" thickBot="1" x14ac:dyDescent="0.25">
      <c r="A230" s="252"/>
      <c r="B230" s="569" t="s">
        <v>177</v>
      </c>
      <c r="C230" s="569" t="s">
        <v>1</v>
      </c>
      <c r="D230" s="569" t="s">
        <v>1</v>
      </c>
      <c r="E230" s="473"/>
      <c r="F230" s="473"/>
      <c r="G230" s="473"/>
      <c r="H230" s="474">
        <f t="shared" ref="H230:H242" si="10">SUM(E230:G230)</f>
        <v>0</v>
      </c>
      <c r="I230" s="252"/>
      <c r="J230" s="252"/>
      <c r="K230" s="252"/>
      <c r="L230" s="252"/>
      <c r="M230" s="252"/>
    </row>
    <row r="231" spans="1:13" ht="14.25" hidden="1" thickTop="1" thickBot="1" x14ac:dyDescent="0.25">
      <c r="A231" s="252"/>
      <c r="B231" s="569" t="s">
        <v>178</v>
      </c>
      <c r="C231" s="569" t="s">
        <v>1</v>
      </c>
      <c r="D231" s="569" t="s">
        <v>1</v>
      </c>
      <c r="E231" s="473"/>
      <c r="F231" s="473"/>
      <c r="G231" s="473"/>
      <c r="H231" s="474">
        <f t="shared" si="10"/>
        <v>0</v>
      </c>
      <c r="I231" s="252"/>
      <c r="J231" s="252"/>
      <c r="K231" s="252"/>
      <c r="L231" s="252"/>
      <c r="M231" s="252"/>
    </row>
    <row r="232" spans="1:13" ht="14.25" hidden="1" thickTop="1" thickBot="1" x14ac:dyDescent="0.25">
      <c r="A232" s="252"/>
      <c r="B232" s="569" t="s">
        <v>1075</v>
      </c>
      <c r="C232" s="569" t="s">
        <v>1</v>
      </c>
      <c r="D232" s="569" t="s">
        <v>1</v>
      </c>
      <c r="E232" s="473"/>
      <c r="F232" s="473"/>
      <c r="G232" s="473"/>
      <c r="H232" s="474">
        <f t="shared" si="10"/>
        <v>0</v>
      </c>
      <c r="I232" s="252"/>
      <c r="J232" s="252"/>
      <c r="K232" s="252"/>
      <c r="L232" s="252"/>
      <c r="M232" s="252"/>
    </row>
    <row r="233" spans="1:13" ht="14.25" hidden="1" thickTop="1" thickBot="1" x14ac:dyDescent="0.25">
      <c r="A233" s="252"/>
      <c r="B233" s="569" t="s">
        <v>179</v>
      </c>
      <c r="C233" s="569" t="s">
        <v>1</v>
      </c>
      <c r="D233" s="569" t="s">
        <v>1</v>
      </c>
      <c r="E233" s="473"/>
      <c r="F233" s="473"/>
      <c r="G233" s="473"/>
      <c r="H233" s="474">
        <f t="shared" si="10"/>
        <v>0</v>
      </c>
      <c r="I233" s="252"/>
      <c r="J233" s="252"/>
      <c r="K233" s="252"/>
      <c r="L233" s="252"/>
      <c r="M233" s="252"/>
    </row>
    <row r="234" spans="1:13" ht="14.25" hidden="1" thickTop="1" thickBot="1" x14ac:dyDescent="0.25">
      <c r="A234" s="252"/>
      <c r="B234" s="569" t="s">
        <v>180</v>
      </c>
      <c r="C234" s="569" t="s">
        <v>1</v>
      </c>
      <c r="D234" s="569" t="s">
        <v>1</v>
      </c>
      <c r="E234" s="473"/>
      <c r="F234" s="473"/>
      <c r="G234" s="473"/>
      <c r="H234" s="474">
        <f t="shared" si="10"/>
        <v>0</v>
      </c>
      <c r="I234" s="252"/>
      <c r="J234" s="252"/>
      <c r="K234" s="252"/>
      <c r="L234" s="252"/>
      <c r="M234" s="252"/>
    </row>
    <row r="235" spans="1:13" ht="14.25" hidden="1" thickTop="1" thickBot="1" x14ac:dyDescent="0.25">
      <c r="A235" s="252"/>
      <c r="B235" s="569" t="s">
        <v>181</v>
      </c>
      <c r="C235" s="569" t="s">
        <v>1</v>
      </c>
      <c r="D235" s="569" t="s">
        <v>1</v>
      </c>
      <c r="E235" s="473"/>
      <c r="F235" s="473"/>
      <c r="G235" s="473"/>
      <c r="H235" s="474">
        <f t="shared" si="10"/>
        <v>0</v>
      </c>
      <c r="I235" s="252"/>
      <c r="J235" s="252"/>
      <c r="K235" s="252"/>
      <c r="L235" s="252"/>
      <c r="M235" s="252"/>
    </row>
    <row r="236" spans="1:13" ht="14.25" hidden="1" thickTop="1" thickBot="1" x14ac:dyDescent="0.25">
      <c r="A236" s="252"/>
      <c r="B236" s="569" t="s">
        <v>182</v>
      </c>
      <c r="C236" s="569" t="s">
        <v>1</v>
      </c>
      <c r="D236" s="569" t="s">
        <v>1</v>
      </c>
      <c r="E236" s="473"/>
      <c r="F236" s="473"/>
      <c r="G236" s="473"/>
      <c r="H236" s="474">
        <f t="shared" si="10"/>
        <v>0</v>
      </c>
      <c r="I236" s="252"/>
      <c r="J236" s="252"/>
      <c r="K236" s="252"/>
      <c r="L236" s="252"/>
      <c r="M236" s="252"/>
    </row>
    <row r="237" spans="1:13" ht="14.25" hidden="1" thickTop="1" thickBot="1" x14ac:dyDescent="0.25">
      <c r="A237" s="252"/>
      <c r="B237" s="569" t="s">
        <v>183</v>
      </c>
      <c r="C237" s="569" t="s">
        <v>1</v>
      </c>
      <c r="D237" s="569" t="s">
        <v>1</v>
      </c>
      <c r="E237" s="473"/>
      <c r="F237" s="473"/>
      <c r="G237" s="473"/>
      <c r="H237" s="474">
        <f t="shared" si="10"/>
        <v>0</v>
      </c>
      <c r="I237" s="252"/>
      <c r="J237" s="252"/>
      <c r="K237" s="252"/>
      <c r="L237" s="252"/>
      <c r="M237" s="252"/>
    </row>
    <row r="238" spans="1:13" ht="14.25" hidden="1" thickTop="1" thickBot="1" x14ac:dyDescent="0.25">
      <c r="A238" s="252"/>
      <c r="B238" s="569" t="s">
        <v>184</v>
      </c>
      <c r="C238" s="569" t="s">
        <v>1</v>
      </c>
      <c r="D238" s="569" t="s">
        <v>1</v>
      </c>
      <c r="E238" s="473"/>
      <c r="F238" s="473"/>
      <c r="G238" s="473"/>
      <c r="H238" s="474">
        <f t="shared" si="10"/>
        <v>0</v>
      </c>
      <c r="I238" s="252"/>
      <c r="J238" s="252"/>
      <c r="K238" s="252"/>
      <c r="L238" s="252"/>
      <c r="M238" s="252"/>
    </row>
    <row r="239" spans="1:13" ht="14.25" hidden="1" thickTop="1" thickBot="1" x14ac:dyDescent="0.25">
      <c r="A239" s="252"/>
      <c r="B239" s="569" t="s">
        <v>185</v>
      </c>
      <c r="C239" s="569" t="s">
        <v>1</v>
      </c>
      <c r="D239" s="569" t="s">
        <v>1</v>
      </c>
      <c r="E239" s="473"/>
      <c r="F239" s="473"/>
      <c r="G239" s="473"/>
      <c r="H239" s="474">
        <f t="shared" si="10"/>
        <v>0</v>
      </c>
      <c r="I239" s="252"/>
      <c r="J239" s="252"/>
      <c r="K239" s="252"/>
      <c r="L239" s="252"/>
      <c r="M239" s="252"/>
    </row>
    <row r="240" spans="1:13" ht="14.25" hidden="1" thickTop="1" thickBot="1" x14ac:dyDescent="0.25">
      <c r="A240" s="252"/>
      <c r="B240" s="569" t="s">
        <v>186</v>
      </c>
      <c r="C240" s="569" t="s">
        <v>1</v>
      </c>
      <c r="D240" s="569" t="s">
        <v>1</v>
      </c>
      <c r="E240" s="473"/>
      <c r="F240" s="473"/>
      <c r="G240" s="473"/>
      <c r="H240" s="474">
        <f t="shared" si="10"/>
        <v>0</v>
      </c>
      <c r="I240" s="252"/>
      <c r="J240" s="252"/>
      <c r="K240" s="252"/>
      <c r="L240" s="252"/>
      <c r="M240" s="252"/>
    </row>
    <row r="241" spans="1:13" ht="14.25" hidden="1" customHeight="1" thickTop="1" thickBot="1" x14ac:dyDescent="0.25">
      <c r="A241" s="252"/>
      <c r="B241" s="569" t="s">
        <v>1009</v>
      </c>
      <c r="C241" s="569" t="s">
        <v>1</v>
      </c>
      <c r="D241" s="569" t="s">
        <v>1</v>
      </c>
      <c r="E241" s="473"/>
      <c r="F241" s="473"/>
      <c r="G241" s="473"/>
      <c r="H241" s="474">
        <f t="shared" si="10"/>
        <v>0</v>
      </c>
      <c r="I241" s="252"/>
      <c r="J241" s="252"/>
      <c r="K241" s="252"/>
      <c r="L241" s="252"/>
      <c r="M241" s="252"/>
    </row>
    <row r="242" spans="1:13" ht="14.25" hidden="1" thickTop="1" thickBot="1" x14ac:dyDescent="0.25">
      <c r="A242" s="252"/>
      <c r="B242" s="569" t="s">
        <v>187</v>
      </c>
      <c r="C242" s="569" t="s">
        <v>1</v>
      </c>
      <c r="D242" s="569" t="s">
        <v>1</v>
      </c>
      <c r="E242" s="474">
        <f>SUM(E229:E241)</f>
        <v>0</v>
      </c>
      <c r="F242" s="474">
        <f>SUM(F229:F241)</f>
        <v>0</v>
      </c>
      <c r="G242" s="474">
        <f>SUM(G229:G241)</f>
        <v>0</v>
      </c>
      <c r="H242" s="474">
        <f t="shared" si="10"/>
        <v>0</v>
      </c>
      <c r="I242" s="252"/>
      <c r="J242" s="252"/>
      <c r="K242" s="252"/>
      <c r="L242" s="252"/>
      <c r="M242" s="252"/>
    </row>
    <row r="243" spans="1:13" ht="13.5" hidden="1" thickTop="1" x14ac:dyDescent="0.2">
      <c r="A243" s="252"/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</row>
    <row r="244" spans="1:13" x14ac:dyDescent="0.2">
      <c r="A244" s="252"/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</row>
    <row r="245" spans="1:13" x14ac:dyDescent="0.2">
      <c r="A245" s="252"/>
      <c r="B245" s="543" t="s">
        <v>189</v>
      </c>
      <c r="C245" s="543" t="s">
        <v>1</v>
      </c>
      <c r="D245" s="543" t="s">
        <v>1</v>
      </c>
      <c r="E245" s="543" t="s">
        <v>1</v>
      </c>
      <c r="F245" s="543" t="s">
        <v>1</v>
      </c>
      <c r="G245" s="543" t="s">
        <v>1</v>
      </c>
      <c r="H245" s="543" t="s">
        <v>1</v>
      </c>
      <c r="I245" s="252"/>
      <c r="J245" s="252"/>
      <c r="K245" s="252"/>
      <c r="L245" s="252"/>
      <c r="M245" s="252"/>
    </row>
    <row r="246" spans="1:13" ht="13.5" thickBot="1" x14ac:dyDescent="0.25">
      <c r="A246" s="252"/>
      <c r="B246" s="543" t="s">
        <v>1023</v>
      </c>
      <c r="C246" s="543" t="s">
        <v>1</v>
      </c>
      <c r="D246" s="543" t="s">
        <v>1</v>
      </c>
      <c r="E246" s="543" t="s">
        <v>1</v>
      </c>
      <c r="F246" s="543" t="s">
        <v>1</v>
      </c>
      <c r="G246" s="543" t="s">
        <v>1</v>
      </c>
      <c r="H246" s="543" t="s">
        <v>1</v>
      </c>
      <c r="I246" s="252"/>
      <c r="J246" s="252"/>
      <c r="K246" s="252"/>
      <c r="L246" s="252"/>
      <c r="M246" s="252"/>
    </row>
    <row r="247" spans="1:13" ht="27" customHeight="1" thickTop="1" thickBot="1" x14ac:dyDescent="0.25">
      <c r="A247" s="252"/>
      <c r="B247" s="569" t="s">
        <v>170</v>
      </c>
      <c r="C247" s="569" t="s">
        <v>1</v>
      </c>
      <c r="D247" s="569" t="s">
        <v>1</v>
      </c>
      <c r="E247" s="569" t="s">
        <v>175</v>
      </c>
      <c r="F247" s="569" t="s">
        <v>1</v>
      </c>
      <c r="G247" s="569" t="s">
        <v>1</v>
      </c>
      <c r="H247" s="569" t="s">
        <v>1</v>
      </c>
      <c r="I247" s="252"/>
      <c r="J247" s="252"/>
      <c r="K247" s="252"/>
      <c r="L247" s="252"/>
      <c r="M247" s="252"/>
    </row>
    <row r="248" spans="1:13" ht="27" customHeight="1" thickTop="1" thickBot="1" x14ac:dyDescent="0.25">
      <c r="A248" s="252"/>
      <c r="B248" s="569" t="s">
        <v>1</v>
      </c>
      <c r="C248" s="569" t="s">
        <v>1</v>
      </c>
      <c r="D248" s="569" t="s">
        <v>1</v>
      </c>
      <c r="E248" s="231" t="s">
        <v>171</v>
      </c>
      <c r="F248" s="231" t="s">
        <v>172</v>
      </c>
      <c r="G248" s="231" t="s">
        <v>173</v>
      </c>
      <c r="H248" s="231" t="s">
        <v>174</v>
      </c>
      <c r="I248" s="252"/>
      <c r="J248" s="252"/>
      <c r="K248" s="252"/>
      <c r="L248" s="252"/>
      <c r="M248" s="252"/>
    </row>
    <row r="249" spans="1:13" ht="14.25" thickTop="1" thickBot="1" x14ac:dyDescent="0.25">
      <c r="A249" s="252"/>
      <c r="B249" s="569" t="s">
        <v>176</v>
      </c>
      <c r="C249" s="569" t="s">
        <v>1</v>
      </c>
      <c r="D249" s="569" t="s">
        <v>1</v>
      </c>
      <c r="E249" s="473"/>
      <c r="F249" s="473"/>
      <c r="G249" s="473"/>
      <c r="H249" s="474">
        <f>SUM(E249:G249)</f>
        <v>0</v>
      </c>
      <c r="I249" s="252"/>
      <c r="J249" s="252"/>
      <c r="K249" s="252"/>
      <c r="L249" s="252"/>
      <c r="M249" s="252"/>
    </row>
    <row r="250" spans="1:13" ht="14.25" thickTop="1" thickBot="1" x14ac:dyDescent="0.25">
      <c r="A250" s="252"/>
      <c r="B250" s="569" t="s">
        <v>177</v>
      </c>
      <c r="C250" s="569" t="s">
        <v>1</v>
      </c>
      <c r="D250" s="569" t="s">
        <v>1</v>
      </c>
      <c r="E250" s="473"/>
      <c r="F250" s="473"/>
      <c r="G250" s="473"/>
      <c r="H250" s="474">
        <f t="shared" ref="H250:H262" si="11">SUM(E250:G250)</f>
        <v>0</v>
      </c>
      <c r="I250" s="252"/>
      <c r="J250" s="252"/>
      <c r="K250" s="252"/>
      <c r="L250" s="252"/>
      <c r="M250" s="252"/>
    </row>
    <row r="251" spans="1:13" ht="14.25" thickTop="1" thickBot="1" x14ac:dyDescent="0.25">
      <c r="A251" s="252"/>
      <c r="B251" s="569" t="s">
        <v>178</v>
      </c>
      <c r="C251" s="569" t="s">
        <v>1</v>
      </c>
      <c r="D251" s="569" t="s">
        <v>1</v>
      </c>
      <c r="E251" s="473"/>
      <c r="F251" s="473"/>
      <c r="G251" s="473"/>
      <c r="H251" s="474">
        <f t="shared" si="11"/>
        <v>0</v>
      </c>
      <c r="I251" s="252"/>
      <c r="J251" s="252"/>
      <c r="K251" s="252"/>
      <c r="L251" s="252"/>
      <c r="M251" s="252"/>
    </row>
    <row r="252" spans="1:13" ht="14.25" thickTop="1" thickBot="1" x14ac:dyDescent="0.25">
      <c r="A252" s="252"/>
      <c r="B252" s="569" t="s">
        <v>1075</v>
      </c>
      <c r="C252" s="569" t="s">
        <v>1</v>
      </c>
      <c r="D252" s="569" t="s">
        <v>1</v>
      </c>
      <c r="E252" s="473"/>
      <c r="F252" s="473"/>
      <c r="G252" s="473"/>
      <c r="H252" s="474">
        <f t="shared" si="11"/>
        <v>0</v>
      </c>
      <c r="I252" s="252"/>
      <c r="J252" s="252"/>
      <c r="K252" s="252"/>
      <c r="L252" s="252"/>
      <c r="M252" s="252"/>
    </row>
    <row r="253" spans="1:13" ht="14.25" thickTop="1" thickBot="1" x14ac:dyDescent="0.25">
      <c r="A253" s="252"/>
      <c r="B253" s="569" t="s">
        <v>179</v>
      </c>
      <c r="C253" s="569" t="s">
        <v>1</v>
      </c>
      <c r="D253" s="569" t="s">
        <v>1</v>
      </c>
      <c r="E253" s="473"/>
      <c r="F253" s="473"/>
      <c r="G253" s="473"/>
      <c r="H253" s="474">
        <f t="shared" si="11"/>
        <v>0</v>
      </c>
      <c r="I253" s="252"/>
      <c r="J253" s="252"/>
      <c r="K253" s="252"/>
      <c r="L253" s="252"/>
      <c r="M253" s="252"/>
    </row>
    <row r="254" spans="1:13" ht="14.25" thickTop="1" thickBot="1" x14ac:dyDescent="0.25">
      <c r="A254" s="252"/>
      <c r="B254" s="569" t="s">
        <v>180</v>
      </c>
      <c r="C254" s="569" t="s">
        <v>1</v>
      </c>
      <c r="D254" s="569" t="s">
        <v>1</v>
      </c>
      <c r="E254" s="473"/>
      <c r="F254" s="473"/>
      <c r="G254" s="473"/>
      <c r="H254" s="474">
        <f t="shared" si="11"/>
        <v>0</v>
      </c>
      <c r="I254" s="252"/>
      <c r="J254" s="252"/>
      <c r="K254" s="252"/>
      <c r="L254" s="252"/>
      <c r="M254" s="252"/>
    </row>
    <row r="255" spans="1:13" ht="14.25" thickTop="1" thickBot="1" x14ac:dyDescent="0.25">
      <c r="A255" s="252"/>
      <c r="B255" s="569" t="s">
        <v>181</v>
      </c>
      <c r="C255" s="569" t="s">
        <v>1</v>
      </c>
      <c r="D255" s="569" t="s">
        <v>1</v>
      </c>
      <c r="E255" s="473"/>
      <c r="F255" s="473"/>
      <c r="G255" s="473"/>
      <c r="H255" s="474">
        <f t="shared" si="11"/>
        <v>0</v>
      </c>
      <c r="I255" s="252"/>
      <c r="J255" s="252"/>
      <c r="K255" s="252"/>
      <c r="L255" s="252"/>
      <c r="M255" s="252"/>
    </row>
    <row r="256" spans="1:13" ht="14.25" thickTop="1" thickBot="1" x14ac:dyDescent="0.25">
      <c r="A256" s="252"/>
      <c r="B256" s="569" t="s">
        <v>182</v>
      </c>
      <c r="C256" s="569" t="s">
        <v>1</v>
      </c>
      <c r="D256" s="569" t="s">
        <v>1</v>
      </c>
      <c r="E256" s="473"/>
      <c r="F256" s="473"/>
      <c r="G256" s="473"/>
      <c r="H256" s="474">
        <f t="shared" si="11"/>
        <v>0</v>
      </c>
      <c r="I256" s="252"/>
      <c r="J256" s="252"/>
      <c r="K256" s="252"/>
      <c r="L256" s="252"/>
      <c r="M256" s="252"/>
    </row>
    <row r="257" spans="1:13" ht="14.25" thickTop="1" thickBot="1" x14ac:dyDescent="0.25">
      <c r="A257" s="252"/>
      <c r="B257" s="569" t="s">
        <v>183</v>
      </c>
      <c r="C257" s="569" t="s">
        <v>1</v>
      </c>
      <c r="D257" s="569" t="s">
        <v>1</v>
      </c>
      <c r="E257" s="473"/>
      <c r="F257" s="473"/>
      <c r="G257" s="473"/>
      <c r="H257" s="474">
        <f t="shared" si="11"/>
        <v>0</v>
      </c>
      <c r="I257" s="252"/>
      <c r="J257" s="252"/>
      <c r="K257" s="252"/>
      <c r="L257" s="252"/>
      <c r="M257" s="252"/>
    </row>
    <row r="258" spans="1:13" ht="14.25" thickTop="1" thickBot="1" x14ac:dyDescent="0.25">
      <c r="A258" s="252"/>
      <c r="B258" s="569" t="s">
        <v>184</v>
      </c>
      <c r="C258" s="569" t="s">
        <v>1</v>
      </c>
      <c r="D258" s="569" t="s">
        <v>1</v>
      </c>
      <c r="E258" s="473"/>
      <c r="F258" s="473"/>
      <c r="G258" s="473"/>
      <c r="H258" s="474">
        <f t="shared" si="11"/>
        <v>0</v>
      </c>
      <c r="I258" s="252"/>
      <c r="J258" s="252"/>
      <c r="K258" s="252"/>
      <c r="L258" s="252"/>
      <c r="M258" s="252"/>
    </row>
    <row r="259" spans="1:13" ht="14.25" thickTop="1" thickBot="1" x14ac:dyDescent="0.25">
      <c r="A259" s="252"/>
      <c r="B259" s="569" t="s">
        <v>185</v>
      </c>
      <c r="C259" s="569" t="s">
        <v>1</v>
      </c>
      <c r="D259" s="569" t="s">
        <v>1</v>
      </c>
      <c r="E259" s="473"/>
      <c r="F259" s="473"/>
      <c r="G259" s="473"/>
      <c r="H259" s="474">
        <f t="shared" si="11"/>
        <v>0</v>
      </c>
      <c r="I259" s="252"/>
      <c r="J259" s="252"/>
      <c r="K259" s="252"/>
      <c r="L259" s="252"/>
      <c r="M259" s="252"/>
    </row>
    <row r="260" spans="1:13" ht="14.25" thickTop="1" thickBot="1" x14ac:dyDescent="0.25">
      <c r="A260" s="252"/>
      <c r="B260" s="569" t="s">
        <v>186</v>
      </c>
      <c r="C260" s="569" t="s">
        <v>1</v>
      </c>
      <c r="D260" s="569" t="s">
        <v>1</v>
      </c>
      <c r="E260" s="473"/>
      <c r="F260" s="473"/>
      <c r="G260" s="473"/>
      <c r="H260" s="474">
        <f t="shared" si="11"/>
        <v>0</v>
      </c>
      <c r="I260" s="252"/>
      <c r="J260" s="252"/>
      <c r="K260" s="252"/>
      <c r="L260" s="252"/>
      <c r="M260" s="252"/>
    </row>
    <row r="261" spans="1:13" ht="14.25" customHeight="1" thickTop="1" thickBot="1" x14ac:dyDescent="0.25">
      <c r="A261" s="252"/>
      <c r="B261" s="569" t="s">
        <v>1009</v>
      </c>
      <c r="C261" s="569" t="s">
        <v>1</v>
      </c>
      <c r="D261" s="569" t="s">
        <v>1</v>
      </c>
      <c r="E261" s="473"/>
      <c r="F261" s="473"/>
      <c r="G261" s="473"/>
      <c r="H261" s="474">
        <f t="shared" si="11"/>
        <v>0</v>
      </c>
      <c r="I261" s="252"/>
      <c r="J261" s="252"/>
      <c r="K261" s="252"/>
      <c r="L261" s="252"/>
      <c r="M261" s="252"/>
    </row>
    <row r="262" spans="1:13" ht="14.25" thickTop="1" thickBot="1" x14ac:dyDescent="0.25">
      <c r="A262" s="252"/>
      <c r="B262" s="569" t="s">
        <v>187</v>
      </c>
      <c r="C262" s="569" t="s">
        <v>1</v>
      </c>
      <c r="D262" s="569" t="s">
        <v>1</v>
      </c>
      <c r="E262" s="474">
        <f>SUM(E249:E261)</f>
        <v>0</v>
      </c>
      <c r="F262" s="474">
        <f>SUM(F249:F261)</f>
        <v>0</v>
      </c>
      <c r="G262" s="474">
        <f>SUM(G249:G261)</f>
        <v>0</v>
      </c>
      <c r="H262" s="474">
        <f t="shared" si="11"/>
        <v>0</v>
      </c>
      <c r="I262" s="252"/>
      <c r="J262" s="252"/>
      <c r="K262" s="252"/>
      <c r="L262" s="252"/>
      <c r="M262" s="252"/>
    </row>
    <row r="263" spans="1:13" ht="13.5" thickTop="1" x14ac:dyDescent="0.2">
      <c r="A263" s="252"/>
      <c r="B263" s="252"/>
      <c r="C263" s="252"/>
      <c r="D263" s="252"/>
      <c r="E263" s="252"/>
      <c r="F263" s="252"/>
      <c r="G263" s="252"/>
      <c r="H263" s="252"/>
      <c r="I263" s="252"/>
      <c r="J263" s="252"/>
      <c r="K263" s="252"/>
      <c r="L263" s="252"/>
      <c r="M263" s="252"/>
    </row>
    <row r="264" spans="1:13" ht="14.25" customHeight="1" x14ac:dyDescent="0.2">
      <c r="A264" s="252"/>
      <c r="B264" s="543" t="s">
        <v>191</v>
      </c>
      <c r="C264" s="543" t="s">
        <v>1</v>
      </c>
      <c r="D264" s="252"/>
      <c r="E264" s="252"/>
      <c r="F264" s="252"/>
      <c r="G264" s="252"/>
      <c r="H264" s="252"/>
      <c r="I264" s="252"/>
      <c r="J264" s="252"/>
      <c r="K264" s="252"/>
      <c r="L264" s="252"/>
      <c r="M264" s="252"/>
    </row>
    <row r="265" spans="1:13" ht="31.5" customHeight="1" thickBot="1" x14ac:dyDescent="0.25">
      <c r="A265" s="252"/>
      <c r="B265" s="543" t="s">
        <v>961</v>
      </c>
      <c r="C265" s="543" t="s">
        <v>1</v>
      </c>
      <c r="D265" s="252"/>
      <c r="E265" s="252"/>
      <c r="F265" s="252"/>
      <c r="G265" s="252"/>
      <c r="H265" s="252"/>
      <c r="I265" s="252"/>
      <c r="J265" s="252"/>
      <c r="K265" s="252"/>
      <c r="L265" s="252"/>
      <c r="M265" s="252"/>
    </row>
    <row r="266" spans="1:13" ht="14.25" thickTop="1" thickBot="1" x14ac:dyDescent="0.25">
      <c r="A266" s="252"/>
      <c r="B266" s="569" t="s">
        <v>62</v>
      </c>
      <c r="C266" s="569" t="s">
        <v>192</v>
      </c>
      <c r="D266" s="252"/>
      <c r="E266" s="252"/>
      <c r="F266" s="252"/>
      <c r="G266" s="252"/>
      <c r="H266" s="252"/>
      <c r="I266" s="252"/>
      <c r="J266" s="252"/>
      <c r="K266" s="252"/>
      <c r="L266" s="252"/>
      <c r="M266" s="252"/>
    </row>
    <row r="267" spans="1:13" ht="27.75" customHeight="1" thickTop="1" thickBot="1" x14ac:dyDescent="0.25">
      <c r="A267" s="252"/>
      <c r="B267" s="469" t="s">
        <v>82</v>
      </c>
      <c r="C267" s="472">
        <f>+J168</f>
        <v>5.5664226034596416</v>
      </c>
      <c r="D267" s="252"/>
      <c r="E267" s="252"/>
      <c r="F267" s="252"/>
      <c r="G267" s="252"/>
      <c r="H267" s="252"/>
      <c r="I267" s="252"/>
      <c r="J267" s="252"/>
      <c r="K267" s="252"/>
      <c r="L267" s="252"/>
      <c r="M267" s="252"/>
    </row>
    <row r="268" spans="1:13" ht="14.25" thickTop="1" thickBot="1" x14ac:dyDescent="0.25">
      <c r="A268" s="252"/>
      <c r="B268" s="469" t="s">
        <v>1016</v>
      </c>
      <c r="C268" s="475" t="e">
        <f>+J182</f>
        <v>#DIV/0!</v>
      </c>
      <c r="D268" s="252"/>
      <c r="E268" s="252"/>
      <c r="F268" s="252"/>
      <c r="G268" s="252"/>
      <c r="H268" s="252"/>
      <c r="I268" s="252"/>
      <c r="J268" s="252"/>
      <c r="K268" s="252"/>
      <c r="L268" s="252"/>
      <c r="M268" s="252"/>
    </row>
    <row r="269" spans="1:13" ht="14.25" thickTop="1" thickBot="1" x14ac:dyDescent="0.25">
      <c r="A269" s="252"/>
      <c r="B269" s="469" t="s">
        <v>1017</v>
      </c>
      <c r="C269" s="475">
        <f>+J202</f>
        <v>5.2804232804232809</v>
      </c>
      <c r="D269" s="252"/>
      <c r="E269" s="252"/>
      <c r="F269" s="252"/>
      <c r="G269" s="252"/>
      <c r="H269" s="252"/>
      <c r="I269" s="252"/>
      <c r="J269" s="252"/>
      <c r="K269" s="252"/>
      <c r="L269" s="252"/>
      <c r="M269" s="252"/>
    </row>
    <row r="270" spans="1:13" ht="25.5" thickTop="1" thickBot="1" x14ac:dyDescent="0.25">
      <c r="A270" s="252"/>
      <c r="B270" s="231" t="s">
        <v>131</v>
      </c>
      <c r="C270" s="472">
        <f>AVERAGEIF(C267:C269,"&gt;0")</f>
        <v>5.4234229419414612</v>
      </c>
      <c r="D270" s="252"/>
      <c r="E270" s="252"/>
      <c r="F270" s="252"/>
      <c r="G270" s="252"/>
      <c r="H270" s="252"/>
      <c r="I270" s="252"/>
      <c r="J270" s="252"/>
      <c r="K270" s="252"/>
      <c r="L270" s="252"/>
      <c r="M270" s="252"/>
    </row>
    <row r="271" spans="1:13" ht="13.5" thickTop="1" x14ac:dyDescent="0.2">
      <c r="A271" s="252"/>
      <c r="B271" s="252"/>
      <c r="C271" s="252"/>
      <c r="D271" s="252"/>
      <c r="E271" s="252"/>
      <c r="F271" s="252"/>
      <c r="G271" s="252"/>
      <c r="H271" s="252"/>
      <c r="I271" s="252"/>
      <c r="J271" s="252"/>
      <c r="K271" s="252"/>
      <c r="L271" s="252"/>
      <c r="M271" s="252"/>
    </row>
    <row r="272" spans="1:13" ht="15" x14ac:dyDescent="0.25">
      <c r="A272" s="1" t="s">
        <v>193</v>
      </c>
    </row>
    <row r="273" spans="1:10" ht="15" x14ac:dyDescent="0.25">
      <c r="A273" s="1" t="s">
        <v>194</v>
      </c>
      <c r="F273" s="410"/>
      <c r="G273" s="378"/>
      <c r="H273" s="378"/>
      <c r="I273" s="378"/>
      <c r="J273" s="378"/>
    </row>
    <row r="275" spans="1:10" x14ac:dyDescent="0.2">
      <c r="B275" s="564" t="s">
        <v>195</v>
      </c>
      <c r="C275" s="564" t="s">
        <v>1</v>
      </c>
      <c r="D275" s="564" t="s">
        <v>1</v>
      </c>
      <c r="E275" s="564" t="s">
        <v>1</v>
      </c>
      <c r="F275" s="564" t="s">
        <v>1</v>
      </c>
      <c r="G275" s="564" t="s">
        <v>1</v>
      </c>
      <c r="H275" s="564" t="s">
        <v>1</v>
      </c>
    </row>
    <row r="276" spans="1:10" ht="12.75" customHeight="1" x14ac:dyDescent="0.2">
      <c r="A276" s="564" t="s">
        <v>1122</v>
      </c>
      <c r="B276" s="564"/>
      <c r="C276" s="564"/>
      <c r="D276" s="564"/>
      <c r="E276" s="564"/>
      <c r="F276" s="564"/>
      <c r="G276" s="564"/>
      <c r="H276" s="564"/>
      <c r="I276" s="564"/>
      <c r="J276" s="564"/>
    </row>
    <row r="277" spans="1:10" s="275" customFormat="1" ht="4.5" customHeight="1" x14ac:dyDescent="0.2">
      <c r="C277" s="274"/>
      <c r="D277" s="274"/>
      <c r="E277" s="274"/>
      <c r="F277" s="274"/>
      <c r="G277" s="274"/>
      <c r="H277" s="274"/>
    </row>
    <row r="278" spans="1:10" s="275" customFormat="1" ht="9.75" customHeight="1" x14ac:dyDescent="0.2">
      <c r="B278" s="564"/>
      <c r="C278" s="564"/>
      <c r="D278" s="274"/>
      <c r="E278" s="274"/>
      <c r="F278" s="274"/>
      <c r="G278" s="274"/>
      <c r="H278" s="274"/>
    </row>
    <row r="279" spans="1:10" s="275" customFormat="1" ht="14.25" customHeight="1" thickBot="1" x14ac:dyDescent="0.25">
      <c r="B279" s="280" t="s">
        <v>962</v>
      </c>
      <c r="C279" s="274"/>
      <c r="D279" s="274" t="s">
        <v>963</v>
      </c>
      <c r="E279" s="274"/>
      <c r="F279" s="659" t="s">
        <v>964</v>
      </c>
      <c r="G279" s="659"/>
      <c r="H279" s="274"/>
    </row>
    <row r="280" spans="1:10" ht="14.25" thickTop="1" thickBot="1" x14ac:dyDescent="0.25">
      <c r="A280" s="531" t="s">
        <v>196</v>
      </c>
      <c r="B280" s="531" t="s">
        <v>197</v>
      </c>
      <c r="C280" s="531" t="s">
        <v>206</v>
      </c>
      <c r="D280" s="531" t="s">
        <v>1</v>
      </c>
      <c r="E280" s="531" t="s">
        <v>1</v>
      </c>
      <c r="F280" s="531" t="s">
        <v>1</v>
      </c>
      <c r="G280" s="531" t="s">
        <v>1</v>
      </c>
      <c r="H280" s="531" t="s">
        <v>1</v>
      </c>
      <c r="I280" s="531" t="s">
        <v>1</v>
      </c>
      <c r="J280" s="531" t="s">
        <v>1</v>
      </c>
    </row>
    <row r="281" spans="1:10" ht="14.25" thickTop="1" thickBot="1" x14ac:dyDescent="0.25">
      <c r="A281" s="531" t="s">
        <v>1</v>
      </c>
      <c r="B281" s="531" t="s">
        <v>1</v>
      </c>
      <c r="C281" s="531" t="s">
        <v>199</v>
      </c>
      <c r="D281" s="531" t="s">
        <v>1</v>
      </c>
      <c r="E281" s="531" t="s">
        <v>749</v>
      </c>
      <c r="F281" s="531" t="s">
        <v>1</v>
      </c>
      <c r="G281" s="531" t="s">
        <v>174</v>
      </c>
      <c r="H281" s="531" t="s">
        <v>1</v>
      </c>
      <c r="I281" s="531" t="s">
        <v>201</v>
      </c>
      <c r="J281" s="531" t="s">
        <v>1</v>
      </c>
    </row>
    <row r="282" spans="1:10" ht="14.25" thickTop="1" thickBot="1" x14ac:dyDescent="0.25">
      <c r="A282" s="531" t="s">
        <v>1</v>
      </c>
      <c r="B282" s="531" t="s">
        <v>1</v>
      </c>
      <c r="C282" s="12" t="s">
        <v>198</v>
      </c>
      <c r="D282" s="12" t="s">
        <v>200</v>
      </c>
      <c r="E282" s="12" t="s">
        <v>198</v>
      </c>
      <c r="F282" s="12" t="s">
        <v>200</v>
      </c>
      <c r="G282" s="12" t="s">
        <v>198</v>
      </c>
      <c r="H282" s="12" t="s">
        <v>200</v>
      </c>
      <c r="I282" s="531" t="s">
        <v>1</v>
      </c>
      <c r="J282" s="531" t="s">
        <v>1</v>
      </c>
    </row>
    <row r="283" spans="1:10" ht="37.5" thickTop="1" thickBot="1" x14ac:dyDescent="0.25">
      <c r="A283" s="4" t="s">
        <v>0</v>
      </c>
      <c r="B283" s="409" t="s">
        <v>1114</v>
      </c>
      <c r="C283" s="22">
        <v>67</v>
      </c>
      <c r="D283" s="22">
        <v>46</v>
      </c>
      <c r="E283" s="22">
        <v>0</v>
      </c>
      <c r="F283" s="22">
        <v>0</v>
      </c>
      <c r="G283" s="330">
        <f t="shared" ref="G283:G288" si="12">+C283+E283</f>
        <v>67</v>
      </c>
      <c r="H283" s="330">
        <f t="shared" ref="H283:H288" si="13">+D283+F283</f>
        <v>46</v>
      </c>
      <c r="I283" s="636">
        <f>+H283/G283*100</f>
        <v>68.656716417910445</v>
      </c>
      <c r="J283" s="637"/>
    </row>
    <row r="284" spans="1:10" ht="24" hidden="1" x14ac:dyDescent="0.2">
      <c r="A284" s="4" t="s">
        <v>93</v>
      </c>
      <c r="B284" s="4" t="s">
        <v>68</v>
      </c>
      <c r="C284" s="22"/>
      <c r="D284" s="22"/>
      <c r="E284" s="22"/>
      <c r="F284" s="22"/>
      <c r="G284" s="331">
        <f t="shared" si="12"/>
        <v>0</v>
      </c>
      <c r="H284" s="331">
        <f t="shared" si="13"/>
        <v>0</v>
      </c>
      <c r="I284" s="620" t="e">
        <f>+H284/G284*100</f>
        <v>#DIV/0!</v>
      </c>
      <c r="J284" s="621"/>
    </row>
    <row r="285" spans="1:10" ht="24" hidden="1" x14ac:dyDescent="0.2">
      <c r="A285" s="4" t="s">
        <v>94</v>
      </c>
      <c r="B285" s="4" t="s">
        <v>70</v>
      </c>
      <c r="C285" s="22"/>
      <c r="D285" s="22"/>
      <c r="E285" s="22"/>
      <c r="F285" s="22"/>
      <c r="G285" s="331">
        <f t="shared" si="12"/>
        <v>0</v>
      </c>
      <c r="H285" s="331">
        <f t="shared" si="13"/>
        <v>0</v>
      </c>
      <c r="I285" s="620" t="e">
        <f t="shared" ref="I285:I296" si="14">+H285/G285*100</f>
        <v>#DIV/0!</v>
      </c>
      <c r="J285" s="621"/>
    </row>
    <row r="286" spans="1:10" ht="24" hidden="1" x14ac:dyDescent="0.2">
      <c r="A286" s="4" t="s">
        <v>95</v>
      </c>
      <c r="B286" s="4" t="s">
        <v>71</v>
      </c>
      <c r="C286" s="22"/>
      <c r="D286" s="22"/>
      <c r="E286" s="22"/>
      <c r="F286" s="22"/>
      <c r="G286" s="331">
        <f t="shared" si="12"/>
        <v>0</v>
      </c>
      <c r="H286" s="331">
        <f t="shared" si="13"/>
        <v>0</v>
      </c>
      <c r="I286" s="620" t="e">
        <f t="shared" si="14"/>
        <v>#DIV/0!</v>
      </c>
      <c r="J286" s="621"/>
    </row>
    <row r="287" spans="1:10" hidden="1" x14ac:dyDescent="0.2">
      <c r="A287" s="4" t="s">
        <v>96</v>
      </c>
      <c r="B287" s="4" t="s">
        <v>72</v>
      </c>
      <c r="C287" s="22"/>
      <c r="D287" s="22"/>
      <c r="E287" s="22"/>
      <c r="F287" s="22"/>
      <c r="G287" s="331">
        <f t="shared" si="12"/>
        <v>0</v>
      </c>
      <c r="H287" s="331">
        <f t="shared" si="13"/>
        <v>0</v>
      </c>
      <c r="I287" s="620" t="e">
        <f t="shared" si="14"/>
        <v>#DIV/0!</v>
      </c>
      <c r="J287" s="621"/>
    </row>
    <row r="288" spans="1:10" ht="24" hidden="1" x14ac:dyDescent="0.2">
      <c r="A288" s="4" t="s">
        <v>97</v>
      </c>
      <c r="B288" s="4" t="s">
        <v>73</v>
      </c>
      <c r="C288" s="22"/>
      <c r="D288" s="22"/>
      <c r="E288" s="22"/>
      <c r="F288" s="22"/>
      <c r="G288" s="331">
        <f t="shared" si="12"/>
        <v>0</v>
      </c>
      <c r="H288" s="331">
        <f t="shared" si="13"/>
        <v>0</v>
      </c>
      <c r="I288" s="620" t="e">
        <f t="shared" si="14"/>
        <v>#DIV/0!</v>
      </c>
      <c r="J288" s="621"/>
    </row>
    <row r="289" spans="1:10" ht="48" hidden="1" x14ac:dyDescent="0.2">
      <c r="A289" s="4" t="s">
        <v>98</v>
      </c>
      <c r="B289" s="4" t="s">
        <v>74</v>
      </c>
      <c r="C289" s="22"/>
      <c r="D289" s="22"/>
      <c r="E289" s="22"/>
      <c r="F289" s="22"/>
      <c r="G289" s="331">
        <f>+C289+E289</f>
        <v>0</v>
      </c>
      <c r="H289" s="331">
        <f>+D289+F289</f>
        <v>0</v>
      </c>
      <c r="I289" s="620" t="e">
        <f t="shared" si="14"/>
        <v>#DIV/0!</v>
      </c>
      <c r="J289" s="621"/>
    </row>
    <row r="290" spans="1:10" ht="48" hidden="1" x14ac:dyDescent="0.2">
      <c r="A290" s="4" t="s">
        <v>127</v>
      </c>
      <c r="B290" s="4" t="s">
        <v>75</v>
      </c>
      <c r="C290" s="22"/>
      <c r="D290" s="22"/>
      <c r="E290" s="22"/>
      <c r="F290" s="22"/>
      <c r="G290" s="331">
        <f t="shared" ref="G290:G295" si="15">+C290+E290</f>
        <v>0</v>
      </c>
      <c r="H290" s="331">
        <f t="shared" ref="H290:H295" si="16">+D290+F290</f>
        <v>0</v>
      </c>
      <c r="I290" s="620" t="e">
        <f t="shared" si="14"/>
        <v>#DIV/0!</v>
      </c>
      <c r="J290" s="621"/>
    </row>
    <row r="291" spans="1:10" ht="24" hidden="1" x14ac:dyDescent="0.2">
      <c r="A291" s="4" t="s">
        <v>126</v>
      </c>
      <c r="B291" s="4" t="s">
        <v>76</v>
      </c>
      <c r="C291" s="22"/>
      <c r="D291" s="22"/>
      <c r="E291" s="22"/>
      <c r="F291" s="22"/>
      <c r="G291" s="331">
        <f t="shared" si="15"/>
        <v>0</v>
      </c>
      <c r="H291" s="331">
        <f t="shared" si="16"/>
        <v>0</v>
      </c>
      <c r="I291" s="620" t="e">
        <f t="shared" si="14"/>
        <v>#DIV/0!</v>
      </c>
      <c r="J291" s="621"/>
    </row>
    <row r="292" spans="1:10" ht="36" hidden="1" x14ac:dyDescent="0.2">
      <c r="A292" s="4" t="s">
        <v>128</v>
      </c>
      <c r="B292" s="4" t="s">
        <v>77</v>
      </c>
      <c r="C292" s="22"/>
      <c r="D292" s="22"/>
      <c r="E292" s="22"/>
      <c r="F292" s="22"/>
      <c r="G292" s="331">
        <f t="shared" si="15"/>
        <v>0</v>
      </c>
      <c r="H292" s="331">
        <f t="shared" si="16"/>
        <v>0</v>
      </c>
      <c r="I292" s="620" t="e">
        <f t="shared" si="14"/>
        <v>#DIV/0!</v>
      </c>
      <c r="J292" s="621"/>
    </row>
    <row r="293" spans="1:10" ht="24" hidden="1" x14ac:dyDescent="0.2">
      <c r="A293" s="4" t="s">
        <v>129</v>
      </c>
      <c r="B293" s="4" t="s">
        <v>78</v>
      </c>
      <c r="C293" s="22"/>
      <c r="D293" s="22"/>
      <c r="E293" s="22"/>
      <c r="F293" s="22"/>
      <c r="G293" s="331">
        <f t="shared" si="15"/>
        <v>0</v>
      </c>
      <c r="H293" s="331">
        <f t="shared" si="16"/>
        <v>0</v>
      </c>
      <c r="I293" s="588" t="e">
        <f t="shared" si="14"/>
        <v>#DIV/0!</v>
      </c>
      <c r="J293" s="588"/>
    </row>
    <row r="294" spans="1:10" hidden="1" x14ac:dyDescent="0.2">
      <c r="A294" s="4" t="s">
        <v>69</v>
      </c>
      <c r="B294" s="4" t="s">
        <v>79</v>
      </c>
      <c r="C294" s="22"/>
      <c r="D294" s="22"/>
      <c r="E294" s="22"/>
      <c r="F294" s="22"/>
      <c r="G294" s="331">
        <f t="shared" si="15"/>
        <v>0</v>
      </c>
      <c r="H294" s="331">
        <f t="shared" si="16"/>
        <v>0</v>
      </c>
      <c r="I294" s="588" t="e">
        <f t="shared" si="14"/>
        <v>#DIV/0!</v>
      </c>
      <c r="J294" s="588"/>
    </row>
    <row r="295" spans="1:10" ht="13.5" hidden="1" thickBot="1" x14ac:dyDescent="0.25">
      <c r="A295" s="4" t="s">
        <v>130</v>
      </c>
      <c r="B295" s="4" t="s">
        <v>80</v>
      </c>
      <c r="C295" s="22"/>
      <c r="D295" s="22"/>
      <c r="E295" s="22"/>
      <c r="F295" s="22"/>
      <c r="G295" s="332">
        <f t="shared" si="15"/>
        <v>0</v>
      </c>
      <c r="H295" s="332">
        <f t="shared" si="16"/>
        <v>0</v>
      </c>
      <c r="I295" s="601" t="e">
        <f t="shared" si="14"/>
        <v>#DIV/0!</v>
      </c>
      <c r="J295" s="601"/>
    </row>
    <row r="296" spans="1:10" ht="14.25" thickTop="1" thickBot="1" x14ac:dyDescent="0.25">
      <c r="A296" s="531" t="s">
        <v>202</v>
      </c>
      <c r="B296" s="531" t="s">
        <v>1</v>
      </c>
      <c r="C296" s="61">
        <f t="shared" ref="C296:H296" si="17">SUM(C283:C295)</f>
        <v>67</v>
      </c>
      <c r="D296" s="61">
        <f t="shared" si="17"/>
        <v>46</v>
      </c>
      <c r="E296" s="61">
        <f t="shared" si="17"/>
        <v>0</v>
      </c>
      <c r="F296" s="61">
        <f t="shared" si="17"/>
        <v>0</v>
      </c>
      <c r="G296" s="61">
        <f t="shared" si="17"/>
        <v>67</v>
      </c>
      <c r="H296" s="61">
        <f t="shared" si="17"/>
        <v>46</v>
      </c>
      <c r="I296" s="622">
        <f t="shared" si="14"/>
        <v>68.656716417910445</v>
      </c>
      <c r="J296" s="622"/>
    </row>
    <row r="297" spans="1:10" ht="14.25" thickTop="1" thickBot="1" x14ac:dyDescent="0.25">
      <c r="B297" s="531" t="s">
        <v>197</v>
      </c>
      <c r="C297" s="531" t="s">
        <v>207</v>
      </c>
      <c r="D297" s="531" t="s">
        <v>1</v>
      </c>
      <c r="E297" s="531" t="s">
        <v>1</v>
      </c>
      <c r="F297" s="531" t="s">
        <v>1</v>
      </c>
      <c r="G297" s="531" t="s">
        <v>1</v>
      </c>
      <c r="H297" s="531" t="s">
        <v>1</v>
      </c>
      <c r="I297" s="531" t="s">
        <v>1</v>
      </c>
      <c r="J297" s="531" t="s">
        <v>1</v>
      </c>
    </row>
    <row r="298" spans="1:10" ht="14.25" thickTop="1" thickBot="1" x14ac:dyDescent="0.25">
      <c r="B298" s="531" t="s">
        <v>1</v>
      </c>
      <c r="C298" s="531" t="s">
        <v>199</v>
      </c>
      <c r="D298" s="531" t="s">
        <v>1</v>
      </c>
      <c r="E298" s="531" t="s">
        <v>749</v>
      </c>
      <c r="F298" s="531" t="s">
        <v>1</v>
      </c>
      <c r="G298" s="531" t="s">
        <v>174</v>
      </c>
      <c r="H298" s="531" t="s">
        <v>1</v>
      </c>
      <c r="I298" s="531" t="s">
        <v>204</v>
      </c>
      <c r="J298" s="531" t="s">
        <v>1</v>
      </c>
    </row>
    <row r="299" spans="1:10" ht="14.25" thickTop="1" thickBot="1" x14ac:dyDescent="0.25">
      <c r="B299" s="531" t="s">
        <v>1</v>
      </c>
      <c r="C299" s="12" t="s">
        <v>198</v>
      </c>
      <c r="D299" s="12" t="s">
        <v>203</v>
      </c>
      <c r="E299" s="12" t="s">
        <v>198</v>
      </c>
      <c r="F299" s="12" t="s">
        <v>203</v>
      </c>
      <c r="G299" s="12" t="s">
        <v>198</v>
      </c>
      <c r="H299" s="12" t="s">
        <v>203</v>
      </c>
      <c r="I299" s="531" t="s">
        <v>1</v>
      </c>
      <c r="J299" s="531" t="s">
        <v>1</v>
      </c>
    </row>
    <row r="300" spans="1:10" ht="37.5" thickTop="1" thickBot="1" x14ac:dyDescent="0.25">
      <c r="A300" s="4" t="s">
        <v>0</v>
      </c>
      <c r="B300" s="409" t="s">
        <v>1114</v>
      </c>
      <c r="C300" s="63">
        <f t="shared" ref="C300:C309" si="18">+C283</f>
        <v>67</v>
      </c>
      <c r="D300" s="22">
        <v>45</v>
      </c>
      <c r="E300" s="63">
        <f t="shared" ref="E300:E309" si="19">+E283</f>
        <v>0</v>
      </c>
      <c r="F300" s="22">
        <v>0</v>
      </c>
      <c r="G300" s="316">
        <f>+C300+E300</f>
        <v>67</v>
      </c>
      <c r="H300" s="316">
        <f>+D300+F300</f>
        <v>45</v>
      </c>
      <c r="I300" s="624">
        <f>+H300/G300*100</f>
        <v>67.164179104477611</v>
      </c>
      <c r="J300" s="624"/>
    </row>
    <row r="301" spans="1:10" ht="24" hidden="1" x14ac:dyDescent="0.2">
      <c r="A301" s="4" t="s">
        <v>93</v>
      </c>
      <c r="B301" s="4" t="s">
        <v>68</v>
      </c>
      <c r="C301" s="63">
        <f t="shared" si="18"/>
        <v>0</v>
      </c>
      <c r="D301" s="22">
        <v>9</v>
      </c>
      <c r="E301" s="63">
        <f t="shared" si="19"/>
        <v>0</v>
      </c>
      <c r="F301" s="22">
        <v>0</v>
      </c>
      <c r="G301" s="317">
        <f t="shared" ref="G301:G312" si="20">+C301+E301</f>
        <v>0</v>
      </c>
      <c r="H301" s="317">
        <f t="shared" ref="H301:H312" si="21">+D301+F301</f>
        <v>9</v>
      </c>
      <c r="I301" s="588" t="e">
        <f t="shared" ref="I301:I312" si="22">+H301/G301*100</f>
        <v>#DIV/0!</v>
      </c>
      <c r="J301" s="588"/>
    </row>
    <row r="302" spans="1:10" ht="24" hidden="1" x14ac:dyDescent="0.2">
      <c r="A302" s="4" t="s">
        <v>94</v>
      </c>
      <c r="B302" s="4" t="s">
        <v>70</v>
      </c>
      <c r="C302" s="63">
        <f t="shared" si="18"/>
        <v>0</v>
      </c>
      <c r="D302" s="22">
        <v>0</v>
      </c>
      <c r="E302" s="63">
        <f t="shared" si="19"/>
        <v>0</v>
      </c>
      <c r="F302" s="22">
        <v>0</v>
      </c>
      <c r="G302" s="317">
        <f t="shared" si="20"/>
        <v>0</v>
      </c>
      <c r="H302" s="317">
        <f t="shared" si="21"/>
        <v>0</v>
      </c>
      <c r="I302" s="588" t="e">
        <f t="shared" si="22"/>
        <v>#DIV/0!</v>
      </c>
      <c r="J302" s="588"/>
    </row>
    <row r="303" spans="1:10" ht="24" hidden="1" x14ac:dyDescent="0.2">
      <c r="A303" s="4" t="s">
        <v>95</v>
      </c>
      <c r="B303" s="4" t="s">
        <v>71</v>
      </c>
      <c r="C303" s="63">
        <f t="shared" si="18"/>
        <v>0</v>
      </c>
      <c r="D303" s="22">
        <v>0</v>
      </c>
      <c r="E303" s="63">
        <f t="shared" si="19"/>
        <v>0</v>
      </c>
      <c r="F303" s="22">
        <v>0</v>
      </c>
      <c r="G303" s="317">
        <f t="shared" si="20"/>
        <v>0</v>
      </c>
      <c r="H303" s="317">
        <f t="shared" si="21"/>
        <v>0</v>
      </c>
      <c r="I303" s="588" t="e">
        <f t="shared" si="22"/>
        <v>#DIV/0!</v>
      </c>
      <c r="J303" s="588"/>
    </row>
    <row r="304" spans="1:10" hidden="1" x14ac:dyDescent="0.2">
      <c r="A304" s="4" t="s">
        <v>96</v>
      </c>
      <c r="B304" s="4" t="s">
        <v>72</v>
      </c>
      <c r="C304" s="63">
        <f t="shared" si="18"/>
        <v>0</v>
      </c>
      <c r="D304" s="22">
        <v>0</v>
      </c>
      <c r="E304" s="63">
        <f t="shared" si="19"/>
        <v>0</v>
      </c>
      <c r="F304" s="22">
        <v>0</v>
      </c>
      <c r="G304" s="317">
        <f t="shared" si="20"/>
        <v>0</v>
      </c>
      <c r="H304" s="317">
        <f t="shared" si="21"/>
        <v>0</v>
      </c>
      <c r="I304" s="588" t="e">
        <f t="shared" si="22"/>
        <v>#DIV/0!</v>
      </c>
      <c r="J304" s="588"/>
    </row>
    <row r="305" spans="1:10" ht="24" hidden="1" x14ac:dyDescent="0.2">
      <c r="A305" s="4" t="s">
        <v>97</v>
      </c>
      <c r="B305" s="4" t="s">
        <v>73</v>
      </c>
      <c r="C305" s="63">
        <f t="shared" si="18"/>
        <v>0</v>
      </c>
      <c r="D305" s="22">
        <v>0</v>
      </c>
      <c r="E305" s="63">
        <f t="shared" si="19"/>
        <v>0</v>
      </c>
      <c r="F305" s="22">
        <v>0</v>
      </c>
      <c r="G305" s="317">
        <f t="shared" si="20"/>
        <v>0</v>
      </c>
      <c r="H305" s="317">
        <f t="shared" si="21"/>
        <v>0</v>
      </c>
      <c r="I305" s="588" t="e">
        <f t="shared" si="22"/>
        <v>#DIV/0!</v>
      </c>
      <c r="J305" s="588"/>
    </row>
    <row r="306" spans="1:10" ht="48" hidden="1" x14ac:dyDescent="0.2">
      <c r="A306" s="4" t="s">
        <v>98</v>
      </c>
      <c r="B306" s="4" t="s">
        <v>74</v>
      </c>
      <c r="C306" s="63">
        <f t="shared" si="18"/>
        <v>0</v>
      </c>
      <c r="D306" s="22">
        <v>0</v>
      </c>
      <c r="E306" s="63">
        <f t="shared" si="19"/>
        <v>0</v>
      </c>
      <c r="F306" s="22">
        <v>0</v>
      </c>
      <c r="G306" s="317">
        <f t="shared" si="20"/>
        <v>0</v>
      </c>
      <c r="H306" s="317">
        <f t="shared" si="21"/>
        <v>0</v>
      </c>
      <c r="I306" s="588" t="e">
        <f t="shared" si="22"/>
        <v>#DIV/0!</v>
      </c>
      <c r="J306" s="588"/>
    </row>
    <row r="307" spans="1:10" ht="48" hidden="1" x14ac:dyDescent="0.2">
      <c r="A307" s="4" t="s">
        <v>127</v>
      </c>
      <c r="B307" s="4" t="s">
        <v>75</v>
      </c>
      <c r="C307" s="63">
        <f t="shared" si="18"/>
        <v>0</v>
      </c>
      <c r="D307" s="22">
        <v>0</v>
      </c>
      <c r="E307" s="63">
        <f t="shared" si="19"/>
        <v>0</v>
      </c>
      <c r="F307" s="22">
        <v>0</v>
      </c>
      <c r="G307" s="317">
        <f t="shared" si="20"/>
        <v>0</v>
      </c>
      <c r="H307" s="317">
        <f t="shared" si="21"/>
        <v>0</v>
      </c>
      <c r="I307" s="588" t="e">
        <f t="shared" si="22"/>
        <v>#DIV/0!</v>
      </c>
      <c r="J307" s="588"/>
    </row>
    <row r="308" spans="1:10" ht="24" hidden="1" x14ac:dyDescent="0.2">
      <c r="A308" s="4" t="s">
        <v>126</v>
      </c>
      <c r="B308" s="4" t="s">
        <v>76</v>
      </c>
      <c r="C308" s="63">
        <f t="shared" si="18"/>
        <v>0</v>
      </c>
      <c r="D308" s="22">
        <v>0</v>
      </c>
      <c r="E308" s="63">
        <f t="shared" si="19"/>
        <v>0</v>
      </c>
      <c r="F308" s="22">
        <v>0</v>
      </c>
      <c r="G308" s="317">
        <f t="shared" si="20"/>
        <v>0</v>
      </c>
      <c r="H308" s="317">
        <f t="shared" si="21"/>
        <v>0</v>
      </c>
      <c r="I308" s="588" t="e">
        <f t="shared" si="22"/>
        <v>#DIV/0!</v>
      </c>
      <c r="J308" s="588"/>
    </row>
    <row r="309" spans="1:10" ht="36" hidden="1" x14ac:dyDescent="0.2">
      <c r="A309" s="4" t="s">
        <v>128</v>
      </c>
      <c r="B309" s="4" t="s">
        <v>77</v>
      </c>
      <c r="C309" s="63">
        <f t="shared" si="18"/>
        <v>0</v>
      </c>
      <c r="D309" s="22">
        <v>0</v>
      </c>
      <c r="E309" s="63">
        <f t="shared" si="19"/>
        <v>0</v>
      </c>
      <c r="F309" s="22">
        <v>0</v>
      </c>
      <c r="G309" s="317">
        <f t="shared" si="20"/>
        <v>0</v>
      </c>
      <c r="H309" s="317">
        <f t="shared" si="21"/>
        <v>0</v>
      </c>
      <c r="I309" s="588" t="e">
        <f t="shared" si="22"/>
        <v>#DIV/0!</v>
      </c>
      <c r="J309" s="588"/>
    </row>
    <row r="310" spans="1:10" ht="24" hidden="1" x14ac:dyDescent="0.2">
      <c r="A310" s="4" t="s">
        <v>129</v>
      </c>
      <c r="B310" s="4" t="s">
        <v>78</v>
      </c>
      <c r="C310" s="63">
        <f t="shared" ref="C310:C312" si="23">+C293</f>
        <v>0</v>
      </c>
      <c r="D310" s="22">
        <v>0</v>
      </c>
      <c r="E310" s="63">
        <f t="shared" ref="E310:E312" si="24">+E293</f>
        <v>0</v>
      </c>
      <c r="F310" s="22">
        <v>0</v>
      </c>
      <c r="G310" s="317">
        <f t="shared" si="20"/>
        <v>0</v>
      </c>
      <c r="H310" s="317">
        <f t="shared" si="21"/>
        <v>0</v>
      </c>
      <c r="I310" s="588" t="e">
        <f t="shared" si="22"/>
        <v>#DIV/0!</v>
      </c>
      <c r="J310" s="588"/>
    </row>
    <row r="311" spans="1:10" hidden="1" x14ac:dyDescent="0.2">
      <c r="A311" s="4" t="s">
        <v>69</v>
      </c>
      <c r="B311" s="4" t="s">
        <v>79</v>
      </c>
      <c r="C311" s="63">
        <f t="shared" si="23"/>
        <v>0</v>
      </c>
      <c r="D311" s="22">
        <v>0</v>
      </c>
      <c r="E311" s="63">
        <f t="shared" si="24"/>
        <v>0</v>
      </c>
      <c r="F311" s="22">
        <v>0</v>
      </c>
      <c r="G311" s="317">
        <f t="shared" si="20"/>
        <v>0</v>
      </c>
      <c r="H311" s="317">
        <f t="shared" si="21"/>
        <v>0</v>
      </c>
      <c r="I311" s="588" t="e">
        <f t="shared" si="22"/>
        <v>#DIV/0!</v>
      </c>
      <c r="J311" s="588"/>
    </row>
    <row r="312" spans="1:10" ht="13.5" hidden="1" thickBot="1" x14ac:dyDescent="0.25">
      <c r="A312" s="4" t="s">
        <v>130</v>
      </c>
      <c r="B312" s="4" t="s">
        <v>80</v>
      </c>
      <c r="C312" s="63">
        <f t="shared" si="23"/>
        <v>0</v>
      </c>
      <c r="D312" s="22">
        <v>0</v>
      </c>
      <c r="E312" s="63">
        <f t="shared" si="24"/>
        <v>0</v>
      </c>
      <c r="F312" s="22">
        <v>0</v>
      </c>
      <c r="G312" s="318">
        <f t="shared" si="20"/>
        <v>0</v>
      </c>
      <c r="H312" s="318">
        <f t="shared" si="21"/>
        <v>0</v>
      </c>
      <c r="I312" s="601" t="e">
        <f t="shared" si="22"/>
        <v>#DIV/0!</v>
      </c>
      <c r="J312" s="601"/>
    </row>
    <row r="313" spans="1:10" ht="14.25" thickTop="1" thickBot="1" x14ac:dyDescent="0.25">
      <c r="A313" s="531" t="s">
        <v>202</v>
      </c>
      <c r="B313" s="531" t="s">
        <v>1</v>
      </c>
      <c r="C313" s="61">
        <f>SUM(C300:C312)</f>
        <v>67</v>
      </c>
      <c r="D313" s="61">
        <f>SUM(D300:D312)</f>
        <v>54</v>
      </c>
      <c r="E313" s="61">
        <f>SUM(E300:E312)</f>
        <v>0</v>
      </c>
      <c r="F313" s="61">
        <f>SUM(F300:F312)</f>
        <v>0</v>
      </c>
      <c r="G313" s="65">
        <f>+C313+E313</f>
        <v>67</v>
      </c>
      <c r="H313" s="408">
        <f>+D313+F313</f>
        <v>54</v>
      </c>
      <c r="I313" s="622">
        <f>+H313/G313*100</f>
        <v>80.597014925373131</v>
      </c>
      <c r="J313" s="622"/>
    </row>
    <row r="314" spans="1:10" ht="13.5" thickTop="1" x14ac:dyDescent="0.2"/>
    <row r="316" spans="1:10" x14ac:dyDescent="0.2">
      <c r="B316" s="564" t="s">
        <v>195</v>
      </c>
      <c r="C316" s="564" t="s">
        <v>1</v>
      </c>
      <c r="D316" s="564" t="s">
        <v>1</v>
      </c>
      <c r="E316" s="564" t="s">
        <v>1</v>
      </c>
      <c r="F316" s="564" t="s">
        <v>1</v>
      </c>
      <c r="G316" s="564" t="s">
        <v>1</v>
      </c>
      <c r="H316" s="564" t="s">
        <v>1</v>
      </c>
    </row>
    <row r="317" spans="1:10" x14ac:dyDescent="0.2">
      <c r="B317" s="564" t="s">
        <v>1123</v>
      </c>
      <c r="C317" s="564" t="s">
        <v>1</v>
      </c>
      <c r="D317" s="564" t="s">
        <v>1</v>
      </c>
      <c r="E317" s="564" t="s">
        <v>1</v>
      </c>
      <c r="F317" s="564" t="s">
        <v>1</v>
      </c>
      <c r="G317" s="564" t="s">
        <v>1</v>
      </c>
      <c r="H317" s="564" t="s">
        <v>1</v>
      </c>
    </row>
    <row r="318" spans="1:10" s="275" customFormat="1" x14ac:dyDescent="0.2">
      <c r="B318" s="274"/>
      <c r="C318" s="274"/>
      <c r="D318" s="274"/>
      <c r="E318" s="274"/>
      <c r="F318" s="274"/>
      <c r="G318" s="274"/>
      <c r="H318" s="274"/>
    </row>
    <row r="319" spans="1:10" s="275" customFormat="1" ht="13.5" thickBot="1" x14ac:dyDescent="0.25">
      <c r="B319" s="280" t="s">
        <v>965</v>
      </c>
      <c r="C319" s="274"/>
      <c r="D319" s="274" t="s">
        <v>966</v>
      </c>
      <c r="E319" s="274"/>
      <c r="F319" s="659" t="s">
        <v>967</v>
      </c>
      <c r="G319" s="659"/>
      <c r="H319" s="274"/>
    </row>
    <row r="320" spans="1:10" ht="14.25" thickTop="1" thickBot="1" x14ac:dyDescent="0.25">
      <c r="A320" s="531" t="s">
        <v>196</v>
      </c>
      <c r="B320" s="531" t="s">
        <v>197</v>
      </c>
      <c r="C320" s="531" t="s">
        <v>1026</v>
      </c>
      <c r="D320" s="531" t="s">
        <v>1</v>
      </c>
      <c r="E320" s="531" t="s">
        <v>1</v>
      </c>
      <c r="F320" s="531" t="s">
        <v>1</v>
      </c>
      <c r="G320" s="531" t="s">
        <v>1</v>
      </c>
      <c r="H320" s="531" t="s">
        <v>1</v>
      </c>
      <c r="I320" s="531" t="s">
        <v>1</v>
      </c>
      <c r="J320" s="531" t="s">
        <v>1</v>
      </c>
    </row>
    <row r="321" spans="1:10" ht="14.25" thickTop="1" thickBot="1" x14ac:dyDescent="0.25">
      <c r="A321" s="531" t="s">
        <v>1</v>
      </c>
      <c r="B321" s="531" t="s">
        <v>1</v>
      </c>
      <c r="C321" s="531" t="s">
        <v>199</v>
      </c>
      <c r="D321" s="531" t="s">
        <v>1</v>
      </c>
      <c r="E321" s="531" t="s">
        <v>749</v>
      </c>
      <c r="F321" s="531" t="s">
        <v>1</v>
      </c>
      <c r="G321" s="531" t="s">
        <v>174</v>
      </c>
      <c r="H321" s="531" t="s">
        <v>1</v>
      </c>
      <c r="I321" s="531" t="s">
        <v>201</v>
      </c>
      <c r="J321" s="531" t="s">
        <v>1</v>
      </c>
    </row>
    <row r="322" spans="1:10" ht="14.25" thickTop="1" thickBot="1" x14ac:dyDescent="0.25">
      <c r="A322" s="531" t="s">
        <v>1</v>
      </c>
      <c r="B322" s="531" t="s">
        <v>1</v>
      </c>
      <c r="C322" s="12" t="s">
        <v>198</v>
      </c>
      <c r="D322" s="12" t="s">
        <v>200</v>
      </c>
      <c r="E322" s="12" t="s">
        <v>198</v>
      </c>
      <c r="F322" s="12" t="s">
        <v>200</v>
      </c>
      <c r="G322" s="12" t="s">
        <v>198</v>
      </c>
      <c r="H322" s="12" t="s">
        <v>200</v>
      </c>
      <c r="I322" s="531" t="s">
        <v>1</v>
      </c>
      <c r="J322" s="531" t="s">
        <v>1</v>
      </c>
    </row>
    <row r="323" spans="1:10" ht="37.5" thickTop="1" thickBot="1" x14ac:dyDescent="0.25">
      <c r="A323" s="4" t="s">
        <v>0</v>
      </c>
      <c r="B323" s="409" t="s">
        <v>1114</v>
      </c>
      <c r="C323" s="4">
        <v>81</v>
      </c>
      <c r="D323" s="4">
        <v>49</v>
      </c>
      <c r="E323" s="4">
        <v>0</v>
      </c>
      <c r="F323" s="4">
        <v>0</v>
      </c>
      <c r="G323" s="316">
        <f>+C323+E323</f>
        <v>81</v>
      </c>
      <c r="H323" s="316">
        <f>+D323+F323</f>
        <v>49</v>
      </c>
      <c r="I323" s="623">
        <f>+H323/G323*100</f>
        <v>60.493827160493829</v>
      </c>
      <c r="J323" s="623"/>
    </row>
    <row r="324" spans="1:10" ht="24" hidden="1" x14ac:dyDescent="0.2">
      <c r="A324" s="4" t="s">
        <v>93</v>
      </c>
      <c r="B324" s="4" t="s">
        <v>68</v>
      </c>
      <c r="C324" s="200"/>
      <c r="D324" s="200"/>
      <c r="E324" s="4"/>
      <c r="F324" s="4"/>
      <c r="G324" s="317">
        <f t="shared" ref="G324:G336" si="25">+C324+E324</f>
        <v>0</v>
      </c>
      <c r="H324" s="317">
        <f t="shared" ref="H324:H336" si="26">+D324+F324</f>
        <v>0</v>
      </c>
      <c r="I324" s="575" t="e">
        <f t="shared" ref="I324:I336" si="27">+H324/G324*100</f>
        <v>#DIV/0!</v>
      </c>
      <c r="J324" s="575"/>
    </row>
    <row r="325" spans="1:10" ht="24" hidden="1" x14ac:dyDescent="0.2">
      <c r="A325" s="4" t="s">
        <v>94</v>
      </c>
      <c r="B325" s="4" t="s">
        <v>70</v>
      </c>
      <c r="C325" s="4"/>
      <c r="D325" s="4"/>
      <c r="E325" s="4"/>
      <c r="F325" s="4"/>
      <c r="G325" s="317">
        <f t="shared" si="25"/>
        <v>0</v>
      </c>
      <c r="H325" s="317">
        <f t="shared" si="26"/>
        <v>0</v>
      </c>
      <c r="I325" s="575" t="e">
        <f t="shared" si="27"/>
        <v>#DIV/0!</v>
      </c>
      <c r="J325" s="575"/>
    </row>
    <row r="326" spans="1:10" ht="24" hidden="1" x14ac:dyDescent="0.2">
      <c r="A326" s="4" t="s">
        <v>95</v>
      </c>
      <c r="B326" s="4" t="s">
        <v>71</v>
      </c>
      <c r="C326" s="4"/>
      <c r="D326" s="4"/>
      <c r="E326" s="4"/>
      <c r="F326" s="4"/>
      <c r="G326" s="317">
        <f t="shared" si="25"/>
        <v>0</v>
      </c>
      <c r="H326" s="317">
        <f t="shared" si="26"/>
        <v>0</v>
      </c>
      <c r="I326" s="575" t="e">
        <f t="shared" si="27"/>
        <v>#DIV/0!</v>
      </c>
      <c r="J326" s="575"/>
    </row>
    <row r="327" spans="1:10" hidden="1" x14ac:dyDescent="0.2">
      <c r="A327" s="4" t="s">
        <v>96</v>
      </c>
      <c r="B327" s="4" t="s">
        <v>72</v>
      </c>
      <c r="C327" s="4"/>
      <c r="D327" s="4"/>
      <c r="E327" s="4"/>
      <c r="F327" s="4"/>
      <c r="G327" s="317">
        <f t="shared" si="25"/>
        <v>0</v>
      </c>
      <c r="H327" s="317">
        <f t="shared" si="26"/>
        <v>0</v>
      </c>
      <c r="I327" s="575" t="e">
        <f t="shared" si="27"/>
        <v>#DIV/0!</v>
      </c>
      <c r="J327" s="575"/>
    </row>
    <row r="328" spans="1:10" ht="24" hidden="1" x14ac:dyDescent="0.2">
      <c r="A328" s="4" t="s">
        <v>97</v>
      </c>
      <c r="B328" s="4" t="s">
        <v>73</v>
      </c>
      <c r="C328" s="4"/>
      <c r="D328" s="4"/>
      <c r="E328" s="4"/>
      <c r="F328" s="4"/>
      <c r="G328" s="317">
        <f t="shared" si="25"/>
        <v>0</v>
      </c>
      <c r="H328" s="317">
        <f t="shared" si="26"/>
        <v>0</v>
      </c>
      <c r="I328" s="575" t="e">
        <f t="shared" si="27"/>
        <v>#DIV/0!</v>
      </c>
      <c r="J328" s="575"/>
    </row>
    <row r="329" spans="1:10" ht="48" hidden="1" x14ac:dyDescent="0.2">
      <c r="A329" s="4" t="s">
        <v>98</v>
      </c>
      <c r="B329" s="4" t="s">
        <v>74</v>
      </c>
      <c r="C329" s="4"/>
      <c r="D329" s="4"/>
      <c r="E329" s="4"/>
      <c r="F329" s="4"/>
      <c r="G329" s="317">
        <f t="shared" si="25"/>
        <v>0</v>
      </c>
      <c r="H329" s="317">
        <f t="shared" si="26"/>
        <v>0</v>
      </c>
      <c r="I329" s="575" t="e">
        <f t="shared" si="27"/>
        <v>#DIV/0!</v>
      </c>
      <c r="J329" s="575"/>
    </row>
    <row r="330" spans="1:10" ht="48" hidden="1" x14ac:dyDescent="0.2">
      <c r="A330" s="4" t="s">
        <v>127</v>
      </c>
      <c r="B330" s="4" t="s">
        <v>75</v>
      </c>
      <c r="C330" s="4"/>
      <c r="D330" s="4"/>
      <c r="E330" s="4"/>
      <c r="F330" s="4"/>
      <c r="G330" s="317">
        <f t="shared" si="25"/>
        <v>0</v>
      </c>
      <c r="H330" s="317">
        <f t="shared" si="26"/>
        <v>0</v>
      </c>
      <c r="I330" s="575" t="e">
        <f t="shared" si="27"/>
        <v>#DIV/0!</v>
      </c>
      <c r="J330" s="575"/>
    </row>
    <row r="331" spans="1:10" ht="24" hidden="1" x14ac:dyDescent="0.2">
      <c r="A331" s="4" t="s">
        <v>126</v>
      </c>
      <c r="B331" s="4" t="s">
        <v>76</v>
      </c>
      <c r="C331" s="4"/>
      <c r="D331" s="4"/>
      <c r="E331" s="4"/>
      <c r="F331" s="4"/>
      <c r="G331" s="317">
        <f t="shared" si="25"/>
        <v>0</v>
      </c>
      <c r="H331" s="317">
        <f t="shared" si="26"/>
        <v>0</v>
      </c>
      <c r="I331" s="575" t="e">
        <f t="shared" si="27"/>
        <v>#DIV/0!</v>
      </c>
      <c r="J331" s="575"/>
    </row>
    <row r="332" spans="1:10" ht="36" hidden="1" x14ac:dyDescent="0.2">
      <c r="A332" s="4" t="s">
        <v>128</v>
      </c>
      <c r="B332" s="4" t="s">
        <v>77</v>
      </c>
      <c r="C332" s="4"/>
      <c r="D332" s="4"/>
      <c r="E332" s="4"/>
      <c r="F332" s="4"/>
      <c r="G332" s="317">
        <f t="shared" si="25"/>
        <v>0</v>
      </c>
      <c r="H332" s="317">
        <f t="shared" si="26"/>
        <v>0</v>
      </c>
      <c r="I332" s="575" t="e">
        <f t="shared" si="27"/>
        <v>#DIV/0!</v>
      </c>
      <c r="J332" s="575"/>
    </row>
    <row r="333" spans="1:10" ht="24" hidden="1" x14ac:dyDescent="0.2">
      <c r="A333" s="4" t="s">
        <v>129</v>
      </c>
      <c r="B333" s="4" t="s">
        <v>78</v>
      </c>
      <c r="C333" s="4"/>
      <c r="D333" s="4"/>
      <c r="E333" s="4"/>
      <c r="F333" s="4"/>
      <c r="G333" s="317">
        <f t="shared" si="25"/>
        <v>0</v>
      </c>
      <c r="H333" s="317">
        <f t="shared" si="26"/>
        <v>0</v>
      </c>
      <c r="I333" s="575" t="e">
        <f t="shared" si="27"/>
        <v>#DIV/0!</v>
      </c>
      <c r="J333" s="575"/>
    </row>
    <row r="334" spans="1:10" hidden="1" x14ac:dyDescent="0.2">
      <c r="A334" s="4" t="s">
        <v>69</v>
      </c>
      <c r="B334" s="4" t="s">
        <v>79</v>
      </c>
      <c r="C334" s="4"/>
      <c r="D334" s="4"/>
      <c r="E334" s="4"/>
      <c r="F334" s="4"/>
      <c r="G334" s="317">
        <f t="shared" si="25"/>
        <v>0</v>
      </c>
      <c r="H334" s="317">
        <f t="shared" si="26"/>
        <v>0</v>
      </c>
      <c r="I334" s="575" t="e">
        <f t="shared" si="27"/>
        <v>#DIV/0!</v>
      </c>
      <c r="J334" s="575"/>
    </row>
    <row r="335" spans="1:10" ht="13.5" hidden="1" thickBot="1" x14ac:dyDescent="0.25">
      <c r="A335" s="4" t="s">
        <v>130</v>
      </c>
      <c r="B335" s="4" t="s">
        <v>80</v>
      </c>
      <c r="C335" s="4"/>
      <c r="D335" s="4"/>
      <c r="E335" s="4"/>
      <c r="F335" s="4"/>
      <c r="G335" s="318">
        <f t="shared" si="25"/>
        <v>0</v>
      </c>
      <c r="H335" s="318">
        <f t="shared" si="26"/>
        <v>0</v>
      </c>
      <c r="I335" s="576" t="e">
        <f t="shared" si="27"/>
        <v>#DIV/0!</v>
      </c>
      <c r="J335" s="576"/>
    </row>
    <row r="336" spans="1:10" ht="14.25" thickTop="1" thickBot="1" x14ac:dyDescent="0.25">
      <c r="A336" s="531" t="s">
        <v>202</v>
      </c>
      <c r="B336" s="531" t="s">
        <v>1</v>
      </c>
      <c r="C336" s="12">
        <f>SUM(C323:C335)</f>
        <v>81</v>
      </c>
      <c r="D336" s="12">
        <f>SUM(D323:D335)</f>
        <v>49</v>
      </c>
      <c r="E336" s="12">
        <f>SUM(E323:E335)</f>
        <v>0</v>
      </c>
      <c r="F336" s="12">
        <f>SUM(F323:F335)</f>
        <v>0</v>
      </c>
      <c r="G336" s="12">
        <f t="shared" si="25"/>
        <v>81</v>
      </c>
      <c r="H336" s="12">
        <f t="shared" si="26"/>
        <v>49</v>
      </c>
      <c r="I336" s="589">
        <f t="shared" si="27"/>
        <v>60.493827160493829</v>
      </c>
      <c r="J336" s="589"/>
    </row>
    <row r="337" spans="1:10" ht="14.25" thickTop="1" thickBot="1" x14ac:dyDescent="0.25">
      <c r="B337" s="531" t="s">
        <v>197</v>
      </c>
      <c r="C337" s="531" t="s">
        <v>1027</v>
      </c>
      <c r="D337" s="531" t="s">
        <v>1</v>
      </c>
      <c r="E337" s="531" t="s">
        <v>1</v>
      </c>
      <c r="F337" s="531" t="s">
        <v>1</v>
      </c>
      <c r="G337" s="531" t="s">
        <v>1</v>
      </c>
      <c r="H337" s="531" t="s">
        <v>1</v>
      </c>
      <c r="I337" s="531" t="s">
        <v>1</v>
      </c>
      <c r="J337" s="531" t="s">
        <v>1</v>
      </c>
    </row>
    <row r="338" spans="1:10" ht="14.25" thickTop="1" thickBot="1" x14ac:dyDescent="0.25">
      <c r="B338" s="531" t="s">
        <v>1</v>
      </c>
      <c r="C338" s="531" t="s">
        <v>199</v>
      </c>
      <c r="D338" s="531" t="s">
        <v>1</v>
      </c>
      <c r="E338" s="531" t="s">
        <v>749</v>
      </c>
      <c r="F338" s="531" t="s">
        <v>1</v>
      </c>
      <c r="G338" s="531" t="s">
        <v>174</v>
      </c>
      <c r="H338" s="531" t="s">
        <v>1</v>
      </c>
      <c r="I338" s="531" t="s">
        <v>204</v>
      </c>
      <c r="J338" s="531" t="s">
        <v>1</v>
      </c>
    </row>
    <row r="339" spans="1:10" ht="14.25" thickTop="1" thickBot="1" x14ac:dyDescent="0.25">
      <c r="B339" s="531" t="s">
        <v>1</v>
      </c>
      <c r="C339" s="12" t="s">
        <v>198</v>
      </c>
      <c r="D339" s="12" t="s">
        <v>203</v>
      </c>
      <c r="E339" s="12" t="s">
        <v>198</v>
      </c>
      <c r="F339" s="12" t="s">
        <v>203</v>
      </c>
      <c r="G339" s="12" t="s">
        <v>198</v>
      </c>
      <c r="H339" s="12" t="s">
        <v>203</v>
      </c>
      <c r="I339" s="531" t="s">
        <v>1</v>
      </c>
      <c r="J339" s="531" t="s">
        <v>1</v>
      </c>
    </row>
    <row r="340" spans="1:10" ht="37.5" thickTop="1" thickBot="1" x14ac:dyDescent="0.25">
      <c r="A340" s="4" t="s">
        <v>0</v>
      </c>
      <c r="B340" s="409" t="s">
        <v>1114</v>
      </c>
      <c r="C340" s="63">
        <f>+C323</f>
        <v>81</v>
      </c>
      <c r="D340" s="22">
        <v>0</v>
      </c>
      <c r="E340" s="63">
        <f>+E323</f>
        <v>0</v>
      </c>
      <c r="F340" s="22">
        <v>0</v>
      </c>
      <c r="G340" s="316">
        <f>+C340+E340</f>
        <v>81</v>
      </c>
      <c r="H340" s="316">
        <f>+D340+F340</f>
        <v>0</v>
      </c>
      <c r="I340" s="623">
        <f>+H340/G340*100</f>
        <v>0</v>
      </c>
      <c r="J340" s="623"/>
    </row>
    <row r="341" spans="1:10" ht="24" hidden="1" x14ac:dyDescent="0.2">
      <c r="A341" s="4" t="s">
        <v>93</v>
      </c>
      <c r="B341" s="4" t="s">
        <v>68</v>
      </c>
      <c r="C341" s="63">
        <f t="shared" ref="C341:C352" si="28">+C324</f>
        <v>0</v>
      </c>
      <c r="D341" s="22"/>
      <c r="E341" s="63">
        <f t="shared" ref="E341:E352" si="29">+E324</f>
        <v>0</v>
      </c>
      <c r="F341" s="22"/>
      <c r="G341" s="317">
        <f t="shared" ref="G341:G353" si="30">+C341+E341</f>
        <v>0</v>
      </c>
      <c r="H341" s="317">
        <f t="shared" ref="H341:H353" si="31">+D341+F341</f>
        <v>0</v>
      </c>
      <c r="I341" s="575" t="e">
        <f t="shared" ref="I341:I353" si="32">+H341/G341*100</f>
        <v>#DIV/0!</v>
      </c>
      <c r="J341" s="575"/>
    </row>
    <row r="342" spans="1:10" ht="24" hidden="1" x14ac:dyDescent="0.2">
      <c r="A342" s="4" t="s">
        <v>94</v>
      </c>
      <c r="B342" s="4" t="s">
        <v>70</v>
      </c>
      <c r="C342" s="63">
        <f t="shared" si="28"/>
        <v>0</v>
      </c>
      <c r="D342" s="22"/>
      <c r="E342" s="63">
        <f t="shared" si="29"/>
        <v>0</v>
      </c>
      <c r="F342" s="22"/>
      <c r="G342" s="317">
        <f t="shared" si="30"/>
        <v>0</v>
      </c>
      <c r="H342" s="317">
        <f t="shared" si="31"/>
        <v>0</v>
      </c>
      <c r="I342" s="575" t="e">
        <f t="shared" si="32"/>
        <v>#DIV/0!</v>
      </c>
      <c r="J342" s="575"/>
    </row>
    <row r="343" spans="1:10" ht="24" hidden="1" x14ac:dyDescent="0.2">
      <c r="A343" s="4" t="s">
        <v>95</v>
      </c>
      <c r="B343" s="4" t="s">
        <v>71</v>
      </c>
      <c r="C343" s="63">
        <f t="shared" si="28"/>
        <v>0</v>
      </c>
      <c r="D343" s="22"/>
      <c r="E343" s="63">
        <f t="shared" si="29"/>
        <v>0</v>
      </c>
      <c r="F343" s="22"/>
      <c r="G343" s="317">
        <f t="shared" si="30"/>
        <v>0</v>
      </c>
      <c r="H343" s="317">
        <f t="shared" si="31"/>
        <v>0</v>
      </c>
      <c r="I343" s="575" t="e">
        <f t="shared" si="32"/>
        <v>#DIV/0!</v>
      </c>
      <c r="J343" s="575"/>
    </row>
    <row r="344" spans="1:10" hidden="1" x14ac:dyDescent="0.2">
      <c r="A344" s="4" t="s">
        <v>96</v>
      </c>
      <c r="B344" s="4" t="s">
        <v>72</v>
      </c>
      <c r="C344" s="63">
        <f t="shared" si="28"/>
        <v>0</v>
      </c>
      <c r="D344" s="22"/>
      <c r="E344" s="63">
        <f t="shared" si="29"/>
        <v>0</v>
      </c>
      <c r="F344" s="22"/>
      <c r="G344" s="317">
        <f t="shared" si="30"/>
        <v>0</v>
      </c>
      <c r="H344" s="317">
        <f t="shared" si="31"/>
        <v>0</v>
      </c>
      <c r="I344" s="575" t="e">
        <f t="shared" si="32"/>
        <v>#DIV/0!</v>
      </c>
      <c r="J344" s="575"/>
    </row>
    <row r="345" spans="1:10" ht="24" hidden="1" x14ac:dyDescent="0.2">
      <c r="A345" s="4" t="s">
        <v>97</v>
      </c>
      <c r="B345" s="4" t="s">
        <v>73</v>
      </c>
      <c r="C345" s="63">
        <f t="shared" si="28"/>
        <v>0</v>
      </c>
      <c r="D345" s="22"/>
      <c r="E345" s="63">
        <f t="shared" si="29"/>
        <v>0</v>
      </c>
      <c r="F345" s="22"/>
      <c r="G345" s="317">
        <f t="shared" si="30"/>
        <v>0</v>
      </c>
      <c r="H345" s="317">
        <f t="shared" si="31"/>
        <v>0</v>
      </c>
      <c r="I345" s="575" t="e">
        <f t="shared" si="32"/>
        <v>#DIV/0!</v>
      </c>
      <c r="J345" s="575"/>
    </row>
    <row r="346" spans="1:10" ht="48" hidden="1" x14ac:dyDescent="0.2">
      <c r="A346" s="4" t="s">
        <v>98</v>
      </c>
      <c r="B346" s="4" t="s">
        <v>74</v>
      </c>
      <c r="C346" s="63">
        <f t="shared" si="28"/>
        <v>0</v>
      </c>
      <c r="D346" s="22"/>
      <c r="E346" s="63">
        <f t="shared" si="29"/>
        <v>0</v>
      </c>
      <c r="F346" s="22"/>
      <c r="G346" s="317">
        <f t="shared" si="30"/>
        <v>0</v>
      </c>
      <c r="H346" s="317">
        <f t="shared" si="31"/>
        <v>0</v>
      </c>
      <c r="I346" s="575" t="e">
        <f t="shared" si="32"/>
        <v>#DIV/0!</v>
      </c>
      <c r="J346" s="575"/>
    </row>
    <row r="347" spans="1:10" ht="48" hidden="1" x14ac:dyDescent="0.2">
      <c r="A347" s="4" t="s">
        <v>127</v>
      </c>
      <c r="B347" s="4" t="s">
        <v>75</v>
      </c>
      <c r="C347" s="63">
        <f t="shared" si="28"/>
        <v>0</v>
      </c>
      <c r="D347" s="22"/>
      <c r="E347" s="63">
        <f t="shared" si="29"/>
        <v>0</v>
      </c>
      <c r="F347" s="22"/>
      <c r="G347" s="317">
        <f t="shared" si="30"/>
        <v>0</v>
      </c>
      <c r="H347" s="317">
        <f t="shared" si="31"/>
        <v>0</v>
      </c>
      <c r="I347" s="575" t="e">
        <f t="shared" si="32"/>
        <v>#DIV/0!</v>
      </c>
      <c r="J347" s="575"/>
    </row>
    <row r="348" spans="1:10" ht="24" hidden="1" x14ac:dyDescent="0.2">
      <c r="A348" s="4" t="s">
        <v>126</v>
      </c>
      <c r="B348" s="4" t="s">
        <v>76</v>
      </c>
      <c r="C348" s="63">
        <f t="shared" si="28"/>
        <v>0</v>
      </c>
      <c r="D348" s="22"/>
      <c r="E348" s="63">
        <f t="shared" si="29"/>
        <v>0</v>
      </c>
      <c r="F348" s="22"/>
      <c r="G348" s="317">
        <f t="shared" si="30"/>
        <v>0</v>
      </c>
      <c r="H348" s="317">
        <f t="shared" si="31"/>
        <v>0</v>
      </c>
      <c r="I348" s="575" t="e">
        <f t="shared" si="32"/>
        <v>#DIV/0!</v>
      </c>
      <c r="J348" s="575"/>
    </row>
    <row r="349" spans="1:10" ht="36" hidden="1" x14ac:dyDescent="0.2">
      <c r="A349" s="4" t="s">
        <v>128</v>
      </c>
      <c r="B349" s="4" t="s">
        <v>77</v>
      </c>
      <c r="C349" s="63">
        <f t="shared" si="28"/>
        <v>0</v>
      </c>
      <c r="D349" s="22"/>
      <c r="E349" s="63">
        <f t="shared" si="29"/>
        <v>0</v>
      </c>
      <c r="F349" s="22"/>
      <c r="G349" s="317">
        <f t="shared" si="30"/>
        <v>0</v>
      </c>
      <c r="H349" s="317">
        <f t="shared" si="31"/>
        <v>0</v>
      </c>
      <c r="I349" s="575" t="e">
        <f t="shared" si="32"/>
        <v>#DIV/0!</v>
      </c>
      <c r="J349" s="575"/>
    </row>
    <row r="350" spans="1:10" ht="24" hidden="1" x14ac:dyDescent="0.2">
      <c r="A350" s="4" t="s">
        <v>129</v>
      </c>
      <c r="B350" s="4" t="s">
        <v>78</v>
      </c>
      <c r="C350" s="63">
        <f t="shared" si="28"/>
        <v>0</v>
      </c>
      <c r="D350" s="22"/>
      <c r="E350" s="63">
        <f t="shared" si="29"/>
        <v>0</v>
      </c>
      <c r="F350" s="22"/>
      <c r="G350" s="317">
        <f t="shared" si="30"/>
        <v>0</v>
      </c>
      <c r="H350" s="317">
        <f t="shared" si="31"/>
        <v>0</v>
      </c>
      <c r="I350" s="575" t="e">
        <f t="shared" si="32"/>
        <v>#DIV/0!</v>
      </c>
      <c r="J350" s="575"/>
    </row>
    <row r="351" spans="1:10" hidden="1" x14ac:dyDescent="0.2">
      <c r="A351" s="4" t="s">
        <v>69</v>
      </c>
      <c r="B351" s="4" t="s">
        <v>79</v>
      </c>
      <c r="C351" s="63">
        <f t="shared" si="28"/>
        <v>0</v>
      </c>
      <c r="D351" s="22"/>
      <c r="E351" s="63">
        <f t="shared" si="29"/>
        <v>0</v>
      </c>
      <c r="F351" s="22"/>
      <c r="G351" s="317">
        <f t="shared" si="30"/>
        <v>0</v>
      </c>
      <c r="H351" s="317">
        <f t="shared" si="31"/>
        <v>0</v>
      </c>
      <c r="I351" s="575" t="e">
        <f t="shared" si="32"/>
        <v>#DIV/0!</v>
      </c>
      <c r="J351" s="575"/>
    </row>
    <row r="352" spans="1:10" ht="13.5" hidden="1" thickBot="1" x14ac:dyDescent="0.25">
      <c r="A352" s="4" t="s">
        <v>130</v>
      </c>
      <c r="B352" s="4" t="s">
        <v>80</v>
      </c>
      <c r="C352" s="63">
        <f t="shared" si="28"/>
        <v>0</v>
      </c>
      <c r="D352" s="22"/>
      <c r="E352" s="63">
        <f t="shared" si="29"/>
        <v>0</v>
      </c>
      <c r="F352" s="22"/>
      <c r="G352" s="318">
        <f t="shared" si="30"/>
        <v>0</v>
      </c>
      <c r="H352" s="318">
        <f t="shared" si="31"/>
        <v>0</v>
      </c>
      <c r="I352" s="576" t="e">
        <f t="shared" si="32"/>
        <v>#DIV/0!</v>
      </c>
      <c r="J352" s="576"/>
    </row>
    <row r="353" spans="1:10" ht="14.25" thickTop="1" thickBot="1" x14ac:dyDescent="0.25">
      <c r="A353" s="531" t="s">
        <v>202</v>
      </c>
      <c r="B353" s="531" t="s">
        <v>1</v>
      </c>
      <c r="C353" s="61">
        <f>SUM(C340:C352)</f>
        <v>81</v>
      </c>
      <c r="D353" s="61">
        <f>SUM(D340:D352)</f>
        <v>0</v>
      </c>
      <c r="E353" s="61">
        <f>SUM(E340:E352)</f>
        <v>0</v>
      </c>
      <c r="F353" s="61">
        <f>SUM(F340:F352)</f>
        <v>0</v>
      </c>
      <c r="G353" s="12">
        <f t="shared" si="30"/>
        <v>81</v>
      </c>
      <c r="H353" s="12">
        <f t="shared" si="31"/>
        <v>0</v>
      </c>
      <c r="I353" s="589">
        <f t="shared" si="32"/>
        <v>0</v>
      </c>
      <c r="J353" s="589"/>
    </row>
    <row r="354" spans="1:10" ht="13.5" thickTop="1" x14ac:dyDescent="0.2"/>
    <row r="355" spans="1:10" hidden="1" x14ac:dyDescent="0.2"/>
    <row r="356" spans="1:10" hidden="1" x14ac:dyDescent="0.2">
      <c r="B356" s="564" t="s">
        <v>750</v>
      </c>
      <c r="C356" s="564" t="s">
        <v>1</v>
      </c>
      <c r="D356" s="564" t="s">
        <v>1</v>
      </c>
      <c r="E356" s="564" t="s">
        <v>1</v>
      </c>
      <c r="F356" s="564" t="s">
        <v>1</v>
      </c>
      <c r="G356" s="564" t="s">
        <v>1</v>
      </c>
      <c r="H356" s="564" t="s">
        <v>1</v>
      </c>
    </row>
    <row r="357" spans="1:10" ht="13.5" hidden="1" thickBot="1" x14ac:dyDescent="0.25">
      <c r="B357" s="564" t="s">
        <v>1024</v>
      </c>
      <c r="C357" s="564" t="s">
        <v>1</v>
      </c>
      <c r="D357" s="564" t="s">
        <v>1</v>
      </c>
      <c r="E357" s="564" t="s">
        <v>1</v>
      </c>
      <c r="F357" s="564" t="s">
        <v>1</v>
      </c>
      <c r="G357" s="564" t="s">
        <v>1</v>
      </c>
      <c r="H357" s="564" t="s">
        <v>1</v>
      </c>
    </row>
    <row r="358" spans="1:10" ht="14.25" hidden="1" thickTop="1" thickBot="1" x14ac:dyDescent="0.25">
      <c r="A358" s="531" t="s">
        <v>196</v>
      </c>
      <c r="B358" s="531" t="s">
        <v>197</v>
      </c>
      <c r="C358" s="531" t="s">
        <v>1026</v>
      </c>
      <c r="D358" s="531" t="s">
        <v>1</v>
      </c>
      <c r="E358" s="531" t="s">
        <v>1</v>
      </c>
      <c r="F358" s="531" t="s">
        <v>1</v>
      </c>
      <c r="G358" s="531" t="s">
        <v>1</v>
      </c>
      <c r="H358" s="531" t="s">
        <v>1</v>
      </c>
    </row>
    <row r="359" spans="1:10" ht="14.25" hidden="1" thickTop="1" thickBot="1" x14ac:dyDescent="0.25">
      <c r="A359" s="531" t="s">
        <v>1</v>
      </c>
      <c r="B359" s="531" t="s">
        <v>1</v>
      </c>
      <c r="C359" s="531" t="s">
        <v>199</v>
      </c>
      <c r="D359" s="531" t="s">
        <v>1</v>
      </c>
      <c r="E359" s="531" t="s">
        <v>174</v>
      </c>
      <c r="F359" s="531" t="s">
        <v>1</v>
      </c>
      <c r="G359" s="531" t="s">
        <v>201</v>
      </c>
      <c r="H359" s="531" t="s">
        <v>1</v>
      </c>
    </row>
    <row r="360" spans="1:10" ht="14.25" hidden="1" thickTop="1" thickBot="1" x14ac:dyDescent="0.25">
      <c r="A360" s="531" t="s">
        <v>1</v>
      </c>
      <c r="B360" s="531" t="s">
        <v>1</v>
      </c>
      <c r="C360" s="12" t="s">
        <v>198</v>
      </c>
      <c r="D360" s="12" t="s">
        <v>200</v>
      </c>
      <c r="E360" s="12" t="s">
        <v>198</v>
      </c>
      <c r="F360" s="12" t="s">
        <v>200</v>
      </c>
      <c r="G360" s="531" t="s">
        <v>1</v>
      </c>
      <c r="H360" s="531" t="s">
        <v>1</v>
      </c>
    </row>
    <row r="361" spans="1:10" ht="13.5" hidden="1" thickTop="1" x14ac:dyDescent="0.2">
      <c r="A361" s="4"/>
      <c r="B361" s="4" t="s">
        <v>81</v>
      </c>
      <c r="C361" s="4"/>
      <c r="D361" s="4"/>
      <c r="E361" s="316">
        <f t="shared" ref="E361:F364" si="33">+C361</f>
        <v>0</v>
      </c>
      <c r="F361" s="316">
        <f t="shared" si="33"/>
        <v>0</v>
      </c>
      <c r="G361" s="614" t="e">
        <f>+F361/E361*100</f>
        <v>#DIV/0!</v>
      </c>
      <c r="H361" s="615"/>
    </row>
    <row r="362" spans="1:10" hidden="1" x14ac:dyDescent="0.2">
      <c r="A362" s="4"/>
      <c r="B362" s="4" t="s">
        <v>81</v>
      </c>
      <c r="C362" s="200"/>
      <c r="D362" s="200"/>
      <c r="E362" s="317">
        <f t="shared" si="33"/>
        <v>0</v>
      </c>
      <c r="F362" s="317">
        <f t="shared" si="33"/>
        <v>0</v>
      </c>
      <c r="G362" s="616" t="e">
        <f>+F362/E362*100</f>
        <v>#DIV/0!</v>
      </c>
      <c r="H362" s="617"/>
    </row>
    <row r="363" spans="1:10" ht="13.5" hidden="1" thickBot="1" x14ac:dyDescent="0.25">
      <c r="A363" s="4"/>
      <c r="B363" s="4" t="s">
        <v>81</v>
      </c>
      <c r="C363" s="4"/>
      <c r="D363" s="4"/>
      <c r="E363" s="318">
        <f t="shared" si="33"/>
        <v>0</v>
      </c>
      <c r="F363" s="318">
        <f t="shared" si="33"/>
        <v>0</v>
      </c>
      <c r="G363" s="595" t="e">
        <f>+F363/E363*100</f>
        <v>#DIV/0!</v>
      </c>
      <c r="H363" s="596"/>
    </row>
    <row r="364" spans="1:10" ht="14.25" hidden="1" thickTop="1" thickBot="1" x14ac:dyDescent="0.25">
      <c r="A364" s="531" t="s">
        <v>202</v>
      </c>
      <c r="B364" s="531" t="s">
        <v>1</v>
      </c>
      <c r="C364" s="12">
        <f>SUM(C361:C363)</f>
        <v>0</v>
      </c>
      <c r="D364" s="12">
        <f>SUM(D361:D363)</f>
        <v>0</v>
      </c>
      <c r="E364" s="12">
        <f t="shared" si="33"/>
        <v>0</v>
      </c>
      <c r="F364" s="12">
        <f t="shared" si="33"/>
        <v>0</v>
      </c>
      <c r="G364" s="618" t="e">
        <f>+F364/E364*100</f>
        <v>#DIV/0!</v>
      </c>
      <c r="H364" s="619"/>
    </row>
    <row r="365" spans="1:10" ht="14.25" hidden="1" thickTop="1" thickBot="1" x14ac:dyDescent="0.25">
      <c r="A365" s="531" t="s">
        <v>196</v>
      </c>
      <c r="B365" s="531" t="s">
        <v>197</v>
      </c>
      <c r="C365" s="531" t="s">
        <v>1027</v>
      </c>
      <c r="D365" s="531" t="s">
        <v>1</v>
      </c>
      <c r="E365" s="531" t="s">
        <v>1</v>
      </c>
      <c r="F365" s="531" t="s">
        <v>1</v>
      </c>
      <c r="G365" s="531" t="s">
        <v>1</v>
      </c>
      <c r="H365" s="531" t="s">
        <v>1</v>
      </c>
    </row>
    <row r="366" spans="1:10" ht="14.25" hidden="1" thickTop="1" thickBot="1" x14ac:dyDescent="0.25">
      <c r="A366" s="531" t="s">
        <v>1</v>
      </c>
      <c r="B366" s="531" t="s">
        <v>1</v>
      </c>
      <c r="C366" s="531" t="s">
        <v>199</v>
      </c>
      <c r="D366" s="531" t="s">
        <v>1</v>
      </c>
      <c r="E366" s="531" t="s">
        <v>174</v>
      </c>
      <c r="F366" s="531" t="s">
        <v>1</v>
      </c>
      <c r="G366" s="531" t="s">
        <v>204</v>
      </c>
      <c r="H366" s="531" t="s">
        <v>1</v>
      </c>
    </row>
    <row r="367" spans="1:10" ht="14.25" hidden="1" thickTop="1" thickBot="1" x14ac:dyDescent="0.25">
      <c r="A367" s="531" t="s">
        <v>1</v>
      </c>
      <c r="B367" s="531" t="s">
        <v>1</v>
      </c>
      <c r="C367" s="12" t="s">
        <v>198</v>
      </c>
      <c r="D367" s="12" t="s">
        <v>203</v>
      </c>
      <c r="E367" s="12" t="s">
        <v>198</v>
      </c>
      <c r="F367" s="12" t="s">
        <v>203</v>
      </c>
      <c r="G367" s="531" t="s">
        <v>1</v>
      </c>
      <c r="H367" s="531" t="s">
        <v>1</v>
      </c>
    </row>
    <row r="368" spans="1:10" ht="13.5" hidden="1" thickTop="1" x14ac:dyDescent="0.2">
      <c r="A368" s="4"/>
      <c r="B368" s="4" t="s">
        <v>81</v>
      </c>
      <c r="C368" s="4"/>
      <c r="D368" s="4"/>
      <c r="E368" s="316">
        <f t="shared" ref="E368:F371" si="34">+C368</f>
        <v>0</v>
      </c>
      <c r="F368" s="316">
        <f t="shared" si="34"/>
        <v>0</v>
      </c>
      <c r="G368" s="614" t="e">
        <f>+F368/E368*100</f>
        <v>#DIV/0!</v>
      </c>
      <c r="H368" s="615"/>
    </row>
    <row r="369" spans="1:8" hidden="1" x14ac:dyDescent="0.2">
      <c r="A369" s="4"/>
      <c r="B369" s="4" t="s">
        <v>81</v>
      </c>
      <c r="C369" s="4"/>
      <c r="D369" s="4"/>
      <c r="E369" s="317">
        <f t="shared" si="34"/>
        <v>0</v>
      </c>
      <c r="F369" s="317">
        <f t="shared" si="34"/>
        <v>0</v>
      </c>
      <c r="G369" s="616" t="e">
        <f>+F369/E369*100</f>
        <v>#DIV/0!</v>
      </c>
      <c r="H369" s="617"/>
    </row>
    <row r="370" spans="1:8" ht="13.5" hidden="1" thickBot="1" x14ac:dyDescent="0.25">
      <c r="A370" s="4"/>
      <c r="B370" s="4" t="s">
        <v>81</v>
      </c>
      <c r="C370" s="4"/>
      <c r="D370" s="4"/>
      <c r="E370" s="318">
        <f t="shared" si="34"/>
        <v>0</v>
      </c>
      <c r="F370" s="318">
        <f t="shared" si="34"/>
        <v>0</v>
      </c>
      <c r="G370" s="595" t="e">
        <f>+F370/E370*100</f>
        <v>#DIV/0!</v>
      </c>
      <c r="H370" s="596"/>
    </row>
    <row r="371" spans="1:8" ht="14.25" hidden="1" thickTop="1" thickBot="1" x14ac:dyDescent="0.25">
      <c r="A371" s="531" t="s">
        <v>202</v>
      </c>
      <c r="B371" s="531" t="s">
        <v>1</v>
      </c>
      <c r="C371" s="12">
        <f>SUM(C368:C370)</f>
        <v>0</v>
      </c>
      <c r="D371" s="12">
        <f>SUM(D368:D370)</f>
        <v>0</v>
      </c>
      <c r="E371" s="12">
        <f t="shared" si="34"/>
        <v>0</v>
      </c>
      <c r="F371" s="12">
        <f t="shared" si="34"/>
        <v>0</v>
      </c>
      <c r="G371" s="618" t="e">
        <f>+F371/E371*100</f>
        <v>#DIV/0!</v>
      </c>
      <c r="H371" s="619"/>
    </row>
    <row r="372" spans="1:8" ht="13.5" hidden="1" thickTop="1" x14ac:dyDescent="0.2"/>
    <row r="374" spans="1:8" hidden="1" x14ac:dyDescent="0.2">
      <c r="B374" s="564" t="s">
        <v>750</v>
      </c>
      <c r="C374" s="564" t="s">
        <v>1</v>
      </c>
      <c r="D374" s="564" t="s">
        <v>1</v>
      </c>
      <c r="E374" s="564" t="s">
        <v>1</v>
      </c>
      <c r="F374" s="564" t="s">
        <v>1</v>
      </c>
      <c r="G374" s="564" t="s">
        <v>1</v>
      </c>
      <c r="H374" s="564" t="s">
        <v>1</v>
      </c>
    </row>
    <row r="375" spans="1:8" ht="13.5" hidden="1" thickBot="1" x14ac:dyDescent="0.25">
      <c r="B375" s="564" t="s">
        <v>1025</v>
      </c>
      <c r="C375" s="564" t="s">
        <v>1</v>
      </c>
      <c r="D375" s="564" t="s">
        <v>1</v>
      </c>
      <c r="E375" s="564" t="s">
        <v>1</v>
      </c>
      <c r="F375" s="564" t="s">
        <v>1</v>
      </c>
      <c r="G375" s="564" t="s">
        <v>1</v>
      </c>
      <c r="H375" s="564" t="s">
        <v>1</v>
      </c>
    </row>
    <row r="376" spans="1:8" ht="14.25" hidden="1" thickTop="1" thickBot="1" x14ac:dyDescent="0.25">
      <c r="A376" s="531" t="s">
        <v>196</v>
      </c>
      <c r="B376" s="531" t="s">
        <v>197</v>
      </c>
      <c r="C376" s="531" t="s">
        <v>1026</v>
      </c>
      <c r="D376" s="531" t="s">
        <v>1</v>
      </c>
      <c r="E376" s="531" t="s">
        <v>1</v>
      </c>
      <c r="F376" s="531" t="s">
        <v>1</v>
      </c>
      <c r="G376" s="531" t="s">
        <v>1</v>
      </c>
      <c r="H376" s="531" t="s">
        <v>1</v>
      </c>
    </row>
    <row r="377" spans="1:8" ht="14.25" hidden="1" thickTop="1" thickBot="1" x14ac:dyDescent="0.25">
      <c r="A377" s="531" t="s">
        <v>1</v>
      </c>
      <c r="B377" s="531" t="s">
        <v>1</v>
      </c>
      <c r="C377" s="531" t="s">
        <v>199</v>
      </c>
      <c r="D377" s="531" t="s">
        <v>1</v>
      </c>
      <c r="E377" s="531" t="s">
        <v>174</v>
      </c>
      <c r="F377" s="531" t="s">
        <v>1</v>
      </c>
      <c r="G377" s="531" t="s">
        <v>201</v>
      </c>
      <c r="H377" s="531" t="s">
        <v>1</v>
      </c>
    </row>
    <row r="378" spans="1:8" ht="14.25" hidden="1" thickTop="1" thickBot="1" x14ac:dyDescent="0.25">
      <c r="A378" s="531" t="s">
        <v>1</v>
      </c>
      <c r="B378" s="531" t="s">
        <v>1</v>
      </c>
      <c r="C378" s="12" t="s">
        <v>198</v>
      </c>
      <c r="D378" s="12" t="s">
        <v>200</v>
      </c>
      <c r="E378" s="12" t="s">
        <v>198</v>
      </c>
      <c r="F378" s="12" t="s">
        <v>200</v>
      </c>
      <c r="G378" s="531" t="s">
        <v>1</v>
      </c>
      <c r="H378" s="531" t="s">
        <v>1</v>
      </c>
    </row>
    <row r="379" spans="1:8" ht="13.5" hidden="1" thickTop="1" x14ac:dyDescent="0.2">
      <c r="A379" s="4"/>
      <c r="B379" s="4" t="s">
        <v>81</v>
      </c>
      <c r="C379" s="4"/>
      <c r="D379" s="4"/>
      <c r="E379" s="316">
        <f t="shared" ref="E379:F382" si="35">+C379</f>
        <v>0</v>
      </c>
      <c r="F379" s="316">
        <f t="shared" si="35"/>
        <v>0</v>
      </c>
      <c r="G379" s="614" t="e">
        <f>+F379/E379*100</f>
        <v>#DIV/0!</v>
      </c>
      <c r="H379" s="615"/>
    </row>
    <row r="380" spans="1:8" hidden="1" x14ac:dyDescent="0.2">
      <c r="A380" s="4"/>
      <c r="B380" s="4" t="s">
        <v>81</v>
      </c>
      <c r="C380" s="200"/>
      <c r="D380" s="200"/>
      <c r="E380" s="317">
        <f t="shared" si="35"/>
        <v>0</v>
      </c>
      <c r="F380" s="317">
        <f t="shared" si="35"/>
        <v>0</v>
      </c>
      <c r="G380" s="616" t="e">
        <f>+F380/E380*100</f>
        <v>#DIV/0!</v>
      </c>
      <c r="H380" s="617"/>
    </row>
    <row r="381" spans="1:8" ht="13.5" hidden="1" thickBot="1" x14ac:dyDescent="0.25">
      <c r="A381" s="4"/>
      <c r="B381" s="4" t="s">
        <v>81</v>
      </c>
      <c r="C381" s="4"/>
      <c r="D381" s="4"/>
      <c r="E381" s="318">
        <f t="shared" si="35"/>
        <v>0</v>
      </c>
      <c r="F381" s="318">
        <f t="shared" si="35"/>
        <v>0</v>
      </c>
      <c r="G381" s="595" t="e">
        <f>+F381/E381*100</f>
        <v>#DIV/0!</v>
      </c>
      <c r="H381" s="596"/>
    </row>
    <row r="382" spans="1:8" ht="14.25" hidden="1" customHeight="1" thickTop="1" thickBot="1" x14ac:dyDescent="0.25">
      <c r="A382" s="531" t="s">
        <v>202</v>
      </c>
      <c r="B382" s="531" t="s">
        <v>1</v>
      </c>
      <c r="C382" s="12">
        <f>SUM(C379:C381)</f>
        <v>0</v>
      </c>
      <c r="D382" s="12">
        <f>SUM(D379:D381)</f>
        <v>0</v>
      </c>
      <c r="E382" s="12">
        <f t="shared" si="35"/>
        <v>0</v>
      </c>
      <c r="F382" s="12">
        <f t="shared" si="35"/>
        <v>0</v>
      </c>
      <c r="G382" s="618" t="e">
        <f>+F382/E382*100</f>
        <v>#DIV/0!</v>
      </c>
      <c r="H382" s="619"/>
    </row>
    <row r="383" spans="1:8" ht="14.25" hidden="1" customHeight="1" thickTop="1" thickBot="1" x14ac:dyDescent="0.25">
      <c r="A383" s="531" t="s">
        <v>196</v>
      </c>
      <c r="B383" s="531" t="s">
        <v>197</v>
      </c>
      <c r="C383" s="531" t="s">
        <v>1027</v>
      </c>
      <c r="D383" s="531" t="s">
        <v>1</v>
      </c>
      <c r="E383" s="531" t="s">
        <v>1</v>
      </c>
      <c r="F383" s="531" t="s">
        <v>1</v>
      </c>
      <c r="G383" s="531" t="s">
        <v>1</v>
      </c>
      <c r="H383" s="531" t="s">
        <v>1</v>
      </c>
    </row>
    <row r="384" spans="1:8" ht="14.25" hidden="1" customHeight="1" thickTop="1" thickBot="1" x14ac:dyDescent="0.25">
      <c r="A384" s="531" t="s">
        <v>1</v>
      </c>
      <c r="B384" s="531" t="s">
        <v>1</v>
      </c>
      <c r="C384" s="531" t="s">
        <v>199</v>
      </c>
      <c r="D384" s="531" t="s">
        <v>1</v>
      </c>
      <c r="E384" s="531" t="s">
        <v>174</v>
      </c>
      <c r="F384" s="531" t="s">
        <v>1</v>
      </c>
      <c r="G384" s="531" t="s">
        <v>204</v>
      </c>
      <c r="H384" s="531" t="s">
        <v>1</v>
      </c>
    </row>
    <row r="385" spans="1:8" ht="14.25" hidden="1" thickTop="1" thickBot="1" x14ac:dyDescent="0.25">
      <c r="A385" s="531" t="s">
        <v>1</v>
      </c>
      <c r="B385" s="531" t="s">
        <v>1</v>
      </c>
      <c r="C385" s="12" t="s">
        <v>198</v>
      </c>
      <c r="D385" s="12" t="s">
        <v>203</v>
      </c>
      <c r="E385" s="12" t="s">
        <v>198</v>
      </c>
      <c r="F385" s="12" t="s">
        <v>203</v>
      </c>
      <c r="G385" s="531" t="s">
        <v>1</v>
      </c>
      <c r="H385" s="531" t="s">
        <v>1</v>
      </c>
    </row>
    <row r="386" spans="1:8" ht="13.5" hidden="1" thickTop="1" x14ac:dyDescent="0.2">
      <c r="A386" s="4"/>
      <c r="B386" s="4" t="s">
        <v>81</v>
      </c>
      <c r="C386" s="4"/>
      <c r="D386" s="4"/>
      <c r="E386" s="316">
        <f t="shared" ref="E386:F389" si="36">+C386</f>
        <v>0</v>
      </c>
      <c r="F386" s="316">
        <f t="shared" si="36"/>
        <v>0</v>
      </c>
      <c r="G386" s="614" t="e">
        <f>+F386/E386*100</f>
        <v>#DIV/0!</v>
      </c>
      <c r="H386" s="615"/>
    </row>
    <row r="387" spans="1:8" hidden="1" x14ac:dyDescent="0.2">
      <c r="A387" s="4"/>
      <c r="B387" s="4" t="s">
        <v>81</v>
      </c>
      <c r="C387" s="4"/>
      <c r="D387" s="4"/>
      <c r="E387" s="317">
        <f t="shared" si="36"/>
        <v>0</v>
      </c>
      <c r="F387" s="317">
        <f t="shared" si="36"/>
        <v>0</v>
      </c>
      <c r="G387" s="616" t="e">
        <f>+F387/E387*100</f>
        <v>#DIV/0!</v>
      </c>
      <c r="H387" s="617"/>
    </row>
    <row r="388" spans="1:8" ht="13.5" hidden="1" thickBot="1" x14ac:dyDescent="0.25">
      <c r="A388" s="4"/>
      <c r="B388" s="4" t="s">
        <v>81</v>
      </c>
      <c r="C388" s="4"/>
      <c r="D388" s="4"/>
      <c r="E388" s="318">
        <f t="shared" si="36"/>
        <v>0</v>
      </c>
      <c r="F388" s="318">
        <f t="shared" si="36"/>
        <v>0</v>
      </c>
      <c r="G388" s="595" t="e">
        <f>+F388/E388*100</f>
        <v>#DIV/0!</v>
      </c>
      <c r="H388" s="596"/>
    </row>
    <row r="389" spans="1:8" ht="14.25" hidden="1" customHeight="1" thickTop="1" thickBot="1" x14ac:dyDescent="0.25">
      <c r="A389" s="531" t="s">
        <v>202</v>
      </c>
      <c r="B389" s="531" t="s">
        <v>1</v>
      </c>
      <c r="C389" s="12">
        <f>SUM(C386:C388)</f>
        <v>0</v>
      </c>
      <c r="D389" s="12">
        <f>SUM(D386:D388)</f>
        <v>0</v>
      </c>
      <c r="E389" s="12">
        <f t="shared" si="36"/>
        <v>0</v>
      </c>
      <c r="F389" s="12">
        <f t="shared" si="36"/>
        <v>0</v>
      </c>
      <c r="G389" s="618" t="e">
        <f>+F389/E389*100</f>
        <v>#DIV/0!</v>
      </c>
      <c r="H389" s="619"/>
    </row>
    <row r="391" spans="1:8" x14ac:dyDescent="0.2">
      <c r="B391" s="564" t="s">
        <v>205</v>
      </c>
      <c r="C391" s="564" t="s">
        <v>1</v>
      </c>
      <c r="D391" s="564" t="s">
        <v>1</v>
      </c>
      <c r="E391" s="564" t="s">
        <v>1</v>
      </c>
      <c r="F391" s="564" t="s">
        <v>1</v>
      </c>
      <c r="G391" s="564" t="s">
        <v>1</v>
      </c>
      <c r="H391" s="564" t="s">
        <v>1</v>
      </c>
    </row>
    <row r="392" spans="1:8" ht="13.5" thickBot="1" x14ac:dyDescent="0.25">
      <c r="B392" s="564" t="s">
        <v>1124</v>
      </c>
      <c r="C392" s="564" t="s">
        <v>1</v>
      </c>
      <c r="D392" s="564" t="s">
        <v>1</v>
      </c>
      <c r="E392" s="564" t="s">
        <v>1</v>
      </c>
      <c r="F392" s="564" t="s">
        <v>1</v>
      </c>
      <c r="G392" s="564" t="s">
        <v>1</v>
      </c>
      <c r="H392" s="564" t="s">
        <v>1</v>
      </c>
    </row>
    <row r="393" spans="1:8" ht="14.25" thickTop="1" thickBot="1" x14ac:dyDescent="0.25">
      <c r="A393" s="531" t="s">
        <v>196</v>
      </c>
      <c r="B393" s="531" t="s">
        <v>197</v>
      </c>
      <c r="C393" s="531" t="s">
        <v>1026</v>
      </c>
      <c r="D393" s="531" t="s">
        <v>1</v>
      </c>
      <c r="E393" s="531" t="s">
        <v>1</v>
      </c>
      <c r="F393" s="531" t="s">
        <v>1</v>
      </c>
      <c r="G393" s="531" t="s">
        <v>1</v>
      </c>
      <c r="H393" s="531" t="s">
        <v>1</v>
      </c>
    </row>
    <row r="394" spans="1:8" ht="14.25" thickTop="1" thickBot="1" x14ac:dyDescent="0.25">
      <c r="A394" s="531" t="s">
        <v>1</v>
      </c>
      <c r="B394" s="531" t="s">
        <v>1</v>
      </c>
      <c r="C394" s="531" t="s">
        <v>199</v>
      </c>
      <c r="D394" s="531" t="s">
        <v>1</v>
      </c>
      <c r="E394" s="531" t="s">
        <v>174</v>
      </c>
      <c r="F394" s="531" t="s">
        <v>1</v>
      </c>
      <c r="G394" s="531" t="s">
        <v>201</v>
      </c>
      <c r="H394" s="531" t="s">
        <v>1</v>
      </c>
    </row>
    <row r="395" spans="1:8" ht="14.25" thickTop="1" thickBot="1" x14ac:dyDescent="0.25">
      <c r="A395" s="531" t="s">
        <v>1</v>
      </c>
      <c r="B395" s="531" t="s">
        <v>1</v>
      </c>
      <c r="C395" s="10" t="s">
        <v>198</v>
      </c>
      <c r="D395" s="10" t="s">
        <v>200</v>
      </c>
      <c r="E395" s="10" t="s">
        <v>198</v>
      </c>
      <c r="F395" s="10" t="s">
        <v>200</v>
      </c>
      <c r="G395" s="531" t="s">
        <v>1</v>
      </c>
      <c r="H395" s="531" t="s">
        <v>1</v>
      </c>
    </row>
    <row r="396" spans="1:8" ht="13.5" thickTop="1" x14ac:dyDescent="0.2">
      <c r="A396" s="4" t="s">
        <v>0</v>
      </c>
      <c r="B396" s="411" t="s">
        <v>1115</v>
      </c>
      <c r="C396" s="22">
        <v>39</v>
      </c>
      <c r="D396" s="22">
        <v>25</v>
      </c>
      <c r="E396" s="330">
        <f>+C396</f>
        <v>39</v>
      </c>
      <c r="F396" s="330">
        <f>+D396</f>
        <v>25</v>
      </c>
      <c r="G396" s="632">
        <f>+F396/E396*100</f>
        <v>64.102564102564102</v>
      </c>
      <c r="H396" s="633"/>
    </row>
    <row r="397" spans="1:8" ht="24" x14ac:dyDescent="0.2">
      <c r="A397" s="4" t="s">
        <v>93</v>
      </c>
      <c r="B397" s="411" t="s">
        <v>1116</v>
      </c>
      <c r="C397" s="22">
        <v>31</v>
      </c>
      <c r="D397" s="22">
        <v>23</v>
      </c>
      <c r="E397" s="331">
        <f t="shared" ref="E397:E404" si="37">+C397</f>
        <v>31</v>
      </c>
      <c r="F397" s="331">
        <f t="shared" ref="F397:F404" si="38">+D397</f>
        <v>23</v>
      </c>
      <c r="G397" s="634">
        <f t="shared" ref="G397:G404" si="39">+F397/E397*100</f>
        <v>74.193548387096769</v>
      </c>
      <c r="H397" s="635"/>
    </row>
    <row r="398" spans="1:8" ht="24" x14ac:dyDescent="0.2">
      <c r="A398" s="4" t="s">
        <v>94</v>
      </c>
      <c r="B398" s="411" t="s">
        <v>1117</v>
      </c>
      <c r="C398" s="200">
        <v>9</v>
      </c>
      <c r="D398" s="200">
        <v>6</v>
      </c>
      <c r="E398" s="331">
        <f t="shared" si="37"/>
        <v>9</v>
      </c>
      <c r="F398" s="331">
        <f t="shared" si="38"/>
        <v>6</v>
      </c>
      <c r="G398" s="634">
        <f t="shared" si="39"/>
        <v>66.666666666666657</v>
      </c>
      <c r="H398" s="635"/>
    </row>
    <row r="399" spans="1:8" ht="13.5" thickBot="1" x14ac:dyDescent="0.25">
      <c r="A399" s="4" t="s">
        <v>95</v>
      </c>
      <c r="B399" s="411" t="s">
        <v>1118</v>
      </c>
      <c r="C399" s="22">
        <v>18</v>
      </c>
      <c r="D399" s="22">
        <v>10</v>
      </c>
      <c r="E399" s="331">
        <f t="shared" si="37"/>
        <v>18</v>
      </c>
      <c r="F399" s="331">
        <f t="shared" si="38"/>
        <v>10</v>
      </c>
      <c r="G399" s="634">
        <f t="shared" si="39"/>
        <v>55.555555555555557</v>
      </c>
      <c r="H399" s="635"/>
    </row>
    <row r="400" spans="1:8" hidden="1" x14ac:dyDescent="0.2">
      <c r="A400" s="4" t="s">
        <v>96</v>
      </c>
      <c r="B400" s="4" t="s">
        <v>83</v>
      </c>
      <c r="C400" s="22"/>
      <c r="D400" s="22"/>
      <c r="E400" s="331">
        <f t="shared" si="37"/>
        <v>0</v>
      </c>
      <c r="F400" s="331">
        <f t="shared" si="38"/>
        <v>0</v>
      </c>
      <c r="G400" s="634" t="e">
        <f t="shared" si="39"/>
        <v>#DIV/0!</v>
      </c>
      <c r="H400" s="635"/>
    </row>
    <row r="401" spans="1:8" hidden="1" x14ac:dyDescent="0.2">
      <c r="A401" s="4" t="s">
        <v>97</v>
      </c>
      <c r="B401" s="4" t="s">
        <v>747</v>
      </c>
      <c r="C401" s="22"/>
      <c r="D401" s="22"/>
      <c r="E401" s="331">
        <f t="shared" si="37"/>
        <v>0</v>
      </c>
      <c r="F401" s="331">
        <f t="shared" si="38"/>
        <v>0</v>
      </c>
      <c r="G401" s="634" t="e">
        <f t="shared" si="39"/>
        <v>#DIV/0!</v>
      </c>
      <c r="H401" s="635"/>
    </row>
    <row r="402" spans="1:8" ht="24" hidden="1" x14ac:dyDescent="0.2">
      <c r="A402" s="4" t="s">
        <v>98</v>
      </c>
      <c r="B402" s="4" t="s">
        <v>748</v>
      </c>
      <c r="C402" s="22"/>
      <c r="D402" s="22"/>
      <c r="E402" s="331">
        <f t="shared" si="37"/>
        <v>0</v>
      </c>
      <c r="F402" s="331">
        <f t="shared" si="38"/>
        <v>0</v>
      </c>
      <c r="G402" s="634" t="e">
        <f t="shared" si="39"/>
        <v>#DIV/0!</v>
      </c>
      <c r="H402" s="635"/>
    </row>
    <row r="403" spans="1:8" ht="36.75" hidden="1" thickBot="1" x14ac:dyDescent="0.25">
      <c r="A403" s="4" t="s">
        <v>127</v>
      </c>
      <c r="B403" s="4" t="s">
        <v>84</v>
      </c>
      <c r="C403" s="22"/>
      <c r="D403" s="22"/>
      <c r="E403" s="332">
        <f t="shared" si="37"/>
        <v>0</v>
      </c>
      <c r="F403" s="332">
        <f t="shared" si="38"/>
        <v>0</v>
      </c>
      <c r="G403" s="642" t="e">
        <f t="shared" si="39"/>
        <v>#DIV/0!</v>
      </c>
      <c r="H403" s="643"/>
    </row>
    <row r="404" spans="1:8" ht="14.25" thickTop="1" thickBot="1" x14ac:dyDescent="0.25">
      <c r="A404" s="531" t="s">
        <v>202</v>
      </c>
      <c r="B404" s="531" t="s">
        <v>1</v>
      </c>
      <c r="C404" s="11">
        <f>SUM(C396:C403)</f>
        <v>97</v>
      </c>
      <c r="D404" s="11">
        <f>SUM(D396:D403)</f>
        <v>64</v>
      </c>
      <c r="E404" s="11">
        <f t="shared" si="37"/>
        <v>97</v>
      </c>
      <c r="F404" s="11">
        <f t="shared" si="38"/>
        <v>64</v>
      </c>
      <c r="G404" s="640">
        <f t="shared" si="39"/>
        <v>65.979381443298962</v>
      </c>
      <c r="H404" s="641"/>
    </row>
    <row r="405" spans="1:8" ht="14.25" thickTop="1" thickBot="1" x14ac:dyDescent="0.25">
      <c r="B405" s="531" t="s">
        <v>197</v>
      </c>
      <c r="C405" s="531" t="s">
        <v>1027</v>
      </c>
      <c r="D405" s="531" t="s">
        <v>1</v>
      </c>
      <c r="E405" s="531" t="s">
        <v>1</v>
      </c>
      <c r="F405" s="531" t="s">
        <v>1</v>
      </c>
      <c r="G405" s="531" t="s">
        <v>1</v>
      </c>
      <c r="H405" s="531" t="s">
        <v>1</v>
      </c>
    </row>
    <row r="406" spans="1:8" ht="14.25" thickTop="1" thickBot="1" x14ac:dyDescent="0.25">
      <c r="B406" s="531" t="s">
        <v>1</v>
      </c>
      <c r="C406" s="531" t="s">
        <v>199</v>
      </c>
      <c r="D406" s="531" t="s">
        <v>1</v>
      </c>
      <c r="E406" s="531" t="s">
        <v>174</v>
      </c>
      <c r="F406" s="531" t="s">
        <v>1</v>
      </c>
      <c r="G406" s="531" t="s">
        <v>204</v>
      </c>
      <c r="H406" s="531" t="s">
        <v>1</v>
      </c>
    </row>
    <row r="407" spans="1:8" ht="14.25" thickTop="1" thickBot="1" x14ac:dyDescent="0.25">
      <c r="B407" s="531" t="s">
        <v>1</v>
      </c>
      <c r="C407" s="10" t="s">
        <v>198</v>
      </c>
      <c r="D407" s="10" t="s">
        <v>203</v>
      </c>
      <c r="E407" s="10" t="s">
        <v>198</v>
      </c>
      <c r="F407" s="10" t="s">
        <v>203</v>
      </c>
      <c r="G407" s="531" t="s">
        <v>1</v>
      </c>
      <c r="H407" s="531" t="s">
        <v>1</v>
      </c>
    </row>
    <row r="408" spans="1:8" ht="13.5" thickTop="1" x14ac:dyDescent="0.2">
      <c r="A408" s="4" t="s">
        <v>0</v>
      </c>
      <c r="B408" s="411" t="s">
        <v>1115</v>
      </c>
      <c r="C408" s="63">
        <f>+C396</f>
        <v>39</v>
      </c>
      <c r="D408" s="4">
        <v>22</v>
      </c>
      <c r="E408" s="316">
        <f>+C408</f>
        <v>39</v>
      </c>
      <c r="F408" s="316">
        <f>+D408</f>
        <v>22</v>
      </c>
      <c r="G408" s="623">
        <f>+E408/F408*100</f>
        <v>177.27272727272728</v>
      </c>
      <c r="H408" s="623"/>
    </row>
    <row r="409" spans="1:8" ht="24" x14ac:dyDescent="0.2">
      <c r="A409" s="4" t="s">
        <v>93</v>
      </c>
      <c r="B409" s="411" t="s">
        <v>1116</v>
      </c>
      <c r="C409" s="63">
        <f t="shared" ref="C409:C415" si="40">+C397</f>
        <v>31</v>
      </c>
      <c r="D409" s="4">
        <v>23</v>
      </c>
      <c r="E409" s="317">
        <f t="shared" ref="E409:E416" si="41">+C409</f>
        <v>31</v>
      </c>
      <c r="F409" s="317">
        <f t="shared" ref="F409:F416" si="42">+D409</f>
        <v>23</v>
      </c>
      <c r="G409" s="575">
        <f t="shared" ref="G409:G415" si="43">+E409/F409*100</f>
        <v>134.78260869565219</v>
      </c>
      <c r="H409" s="575"/>
    </row>
    <row r="410" spans="1:8" ht="24" x14ac:dyDescent="0.2">
      <c r="A410" s="4" t="s">
        <v>94</v>
      </c>
      <c r="B410" s="411" t="s">
        <v>1117</v>
      </c>
      <c r="C410" s="63">
        <f t="shared" si="40"/>
        <v>9</v>
      </c>
      <c r="D410" s="4">
        <v>6</v>
      </c>
      <c r="E410" s="317">
        <f t="shared" si="41"/>
        <v>9</v>
      </c>
      <c r="F410" s="317">
        <f t="shared" si="42"/>
        <v>6</v>
      </c>
      <c r="G410" s="575">
        <f t="shared" si="43"/>
        <v>150</v>
      </c>
      <c r="H410" s="575"/>
    </row>
    <row r="411" spans="1:8" ht="13.5" thickBot="1" x14ac:dyDescent="0.25">
      <c r="A411" s="4" t="s">
        <v>95</v>
      </c>
      <c r="B411" s="411" t="s">
        <v>1118</v>
      </c>
      <c r="C411" s="63">
        <f t="shared" si="40"/>
        <v>18</v>
      </c>
      <c r="D411" s="4">
        <v>9</v>
      </c>
      <c r="E411" s="317">
        <f t="shared" si="41"/>
        <v>18</v>
      </c>
      <c r="F411" s="317">
        <f t="shared" si="42"/>
        <v>9</v>
      </c>
      <c r="G411" s="575">
        <f>+E411/F411*100</f>
        <v>200</v>
      </c>
      <c r="H411" s="575"/>
    </row>
    <row r="412" spans="1:8" hidden="1" x14ac:dyDescent="0.2">
      <c r="A412" s="4" t="s">
        <v>96</v>
      </c>
      <c r="B412" s="4" t="s">
        <v>83</v>
      </c>
      <c r="C412" s="63">
        <f t="shared" si="40"/>
        <v>0</v>
      </c>
      <c r="D412" s="4"/>
      <c r="E412" s="317">
        <f t="shared" si="41"/>
        <v>0</v>
      </c>
      <c r="F412" s="317">
        <f t="shared" si="42"/>
        <v>0</v>
      </c>
      <c r="G412" s="575" t="e">
        <f t="shared" si="43"/>
        <v>#DIV/0!</v>
      </c>
      <c r="H412" s="575"/>
    </row>
    <row r="413" spans="1:8" hidden="1" x14ac:dyDescent="0.2">
      <c r="A413" s="4" t="s">
        <v>97</v>
      </c>
      <c r="B413" s="4" t="s">
        <v>747</v>
      </c>
      <c r="C413" s="63">
        <f t="shared" si="40"/>
        <v>0</v>
      </c>
      <c r="D413" s="4"/>
      <c r="E413" s="317">
        <f t="shared" si="41"/>
        <v>0</v>
      </c>
      <c r="F413" s="317">
        <f t="shared" si="42"/>
        <v>0</v>
      </c>
      <c r="G413" s="575" t="e">
        <f t="shared" si="43"/>
        <v>#DIV/0!</v>
      </c>
      <c r="H413" s="575"/>
    </row>
    <row r="414" spans="1:8" ht="24" hidden="1" x14ac:dyDescent="0.2">
      <c r="A414" s="4" t="s">
        <v>98</v>
      </c>
      <c r="B414" s="4" t="s">
        <v>748</v>
      </c>
      <c r="C414" s="63">
        <f t="shared" si="40"/>
        <v>0</v>
      </c>
      <c r="D414" s="4"/>
      <c r="E414" s="317">
        <f t="shared" si="41"/>
        <v>0</v>
      </c>
      <c r="F414" s="317">
        <f t="shared" si="42"/>
        <v>0</v>
      </c>
      <c r="G414" s="575" t="e">
        <f t="shared" si="43"/>
        <v>#DIV/0!</v>
      </c>
      <c r="H414" s="575"/>
    </row>
    <row r="415" spans="1:8" ht="36.75" hidden="1" thickBot="1" x14ac:dyDescent="0.25">
      <c r="A415" s="4" t="s">
        <v>127</v>
      </c>
      <c r="B415" s="4" t="s">
        <v>84</v>
      </c>
      <c r="C415" s="63">
        <f t="shared" si="40"/>
        <v>0</v>
      </c>
      <c r="D415" s="4"/>
      <c r="E415" s="318">
        <f t="shared" si="41"/>
        <v>0</v>
      </c>
      <c r="F415" s="318">
        <f t="shared" si="42"/>
        <v>0</v>
      </c>
      <c r="G415" s="576" t="e">
        <f t="shared" si="43"/>
        <v>#DIV/0!</v>
      </c>
      <c r="H415" s="576"/>
    </row>
    <row r="416" spans="1:8" ht="14.25" thickTop="1" thickBot="1" x14ac:dyDescent="0.25">
      <c r="A416" s="531" t="s">
        <v>202</v>
      </c>
      <c r="B416" s="531" t="s">
        <v>1</v>
      </c>
      <c r="C416" s="12">
        <f>SUM(C408:C415)</f>
        <v>97</v>
      </c>
      <c r="D416" s="12">
        <f>SUM(D408:D415)</f>
        <v>60</v>
      </c>
      <c r="E416" s="12">
        <f t="shared" si="41"/>
        <v>97</v>
      </c>
      <c r="F416" s="12">
        <f t="shared" si="42"/>
        <v>60</v>
      </c>
      <c r="G416" s="589">
        <f>+E416/F416*100</f>
        <v>161.66666666666666</v>
      </c>
      <c r="H416" s="589"/>
    </row>
    <row r="417" spans="1:8" ht="13.5" thickTop="1" x14ac:dyDescent="0.2"/>
    <row r="418" spans="1:8" x14ac:dyDescent="0.2">
      <c r="B418" s="564" t="s">
        <v>205</v>
      </c>
      <c r="C418" s="564" t="s">
        <v>1</v>
      </c>
      <c r="D418" s="564" t="s">
        <v>1</v>
      </c>
      <c r="E418" s="564" t="s">
        <v>1</v>
      </c>
      <c r="F418" s="564" t="s">
        <v>1</v>
      </c>
      <c r="G418" s="564" t="s">
        <v>1</v>
      </c>
      <c r="H418" s="564" t="s">
        <v>1</v>
      </c>
    </row>
    <row r="419" spans="1:8" ht="13.5" thickBot="1" x14ac:dyDescent="0.25">
      <c r="B419" s="564" t="s">
        <v>1125</v>
      </c>
      <c r="C419" s="564" t="s">
        <v>1</v>
      </c>
      <c r="D419" s="564" t="s">
        <v>1</v>
      </c>
      <c r="E419" s="564" t="s">
        <v>1</v>
      </c>
      <c r="F419" s="564" t="s">
        <v>1</v>
      </c>
      <c r="G419" s="564" t="s">
        <v>1</v>
      </c>
      <c r="H419" s="564" t="s">
        <v>1</v>
      </c>
    </row>
    <row r="420" spans="1:8" ht="14.25" thickTop="1" thickBot="1" x14ac:dyDescent="0.25">
      <c r="A420" s="531" t="s">
        <v>196</v>
      </c>
      <c r="B420" s="531" t="s">
        <v>197</v>
      </c>
      <c r="C420" s="531" t="s">
        <v>1028</v>
      </c>
      <c r="D420" s="531" t="s">
        <v>1</v>
      </c>
      <c r="E420" s="531" t="s">
        <v>1</v>
      </c>
      <c r="F420" s="531" t="s">
        <v>1</v>
      </c>
      <c r="G420" s="531" t="s">
        <v>1</v>
      </c>
      <c r="H420" s="531" t="s">
        <v>1</v>
      </c>
    </row>
    <row r="421" spans="1:8" ht="14.25" thickTop="1" thickBot="1" x14ac:dyDescent="0.25">
      <c r="A421" s="531" t="s">
        <v>1</v>
      </c>
      <c r="B421" s="531" t="s">
        <v>1</v>
      </c>
      <c r="C421" s="531" t="s">
        <v>199</v>
      </c>
      <c r="D421" s="531" t="s">
        <v>1</v>
      </c>
      <c r="E421" s="531" t="s">
        <v>174</v>
      </c>
      <c r="F421" s="531" t="s">
        <v>1</v>
      </c>
      <c r="G421" s="531" t="s">
        <v>201</v>
      </c>
      <c r="H421" s="531" t="s">
        <v>1</v>
      </c>
    </row>
    <row r="422" spans="1:8" ht="14.25" thickTop="1" thickBot="1" x14ac:dyDescent="0.25">
      <c r="A422" s="531" t="s">
        <v>1</v>
      </c>
      <c r="B422" s="531" t="s">
        <v>1</v>
      </c>
      <c r="C422" s="10" t="s">
        <v>198</v>
      </c>
      <c r="D422" s="10" t="s">
        <v>200</v>
      </c>
      <c r="E422" s="10" t="s">
        <v>198</v>
      </c>
      <c r="F422" s="10" t="s">
        <v>200</v>
      </c>
      <c r="G422" s="531" t="s">
        <v>1</v>
      </c>
      <c r="H422" s="531" t="s">
        <v>1</v>
      </c>
    </row>
    <row r="423" spans="1:8" ht="13.5" thickTop="1" x14ac:dyDescent="0.2">
      <c r="A423" s="4" t="s">
        <v>0</v>
      </c>
      <c r="B423" s="411" t="s">
        <v>1115</v>
      </c>
      <c r="C423" s="4">
        <v>54</v>
      </c>
      <c r="D423" s="4">
        <v>29</v>
      </c>
      <c r="E423" s="316">
        <f>+C423</f>
        <v>54</v>
      </c>
      <c r="F423" s="316">
        <f>+D423</f>
        <v>29</v>
      </c>
      <c r="G423" s="623">
        <f>+F423/E423*100</f>
        <v>53.703703703703709</v>
      </c>
      <c r="H423" s="623"/>
    </row>
    <row r="424" spans="1:8" ht="24" x14ac:dyDescent="0.2">
      <c r="A424" s="4" t="s">
        <v>93</v>
      </c>
      <c r="B424" s="411" t="s">
        <v>1116</v>
      </c>
      <c r="C424" s="200">
        <v>43</v>
      </c>
      <c r="D424" s="200">
        <v>27</v>
      </c>
      <c r="E424" s="317">
        <f t="shared" ref="E424:E431" si="44">+C424</f>
        <v>43</v>
      </c>
      <c r="F424" s="317">
        <f t="shared" ref="F424:F431" si="45">+D424</f>
        <v>27</v>
      </c>
      <c r="G424" s="575">
        <f t="shared" ref="G424:G431" si="46">+F424/E424*100</f>
        <v>62.790697674418603</v>
      </c>
      <c r="H424" s="575"/>
    </row>
    <row r="425" spans="1:8" ht="24" x14ac:dyDescent="0.2">
      <c r="A425" s="4" t="s">
        <v>94</v>
      </c>
      <c r="B425" s="411" t="s">
        <v>1117</v>
      </c>
      <c r="C425" s="4">
        <v>0</v>
      </c>
      <c r="D425" s="4">
        <v>0</v>
      </c>
      <c r="E425" s="317">
        <f t="shared" si="44"/>
        <v>0</v>
      </c>
      <c r="F425" s="317">
        <f t="shared" si="45"/>
        <v>0</v>
      </c>
      <c r="G425" s="575" t="e">
        <f t="shared" si="46"/>
        <v>#DIV/0!</v>
      </c>
      <c r="H425" s="575"/>
    </row>
    <row r="426" spans="1:8" ht="13.5" thickBot="1" x14ac:dyDescent="0.25">
      <c r="A426" s="4" t="s">
        <v>95</v>
      </c>
      <c r="B426" s="411" t="s">
        <v>1118</v>
      </c>
      <c r="C426" s="4">
        <v>18</v>
      </c>
      <c r="D426" s="4">
        <v>12</v>
      </c>
      <c r="E426" s="317">
        <f t="shared" si="44"/>
        <v>18</v>
      </c>
      <c r="F426" s="317">
        <f t="shared" si="45"/>
        <v>12</v>
      </c>
      <c r="G426" s="575">
        <f t="shared" si="46"/>
        <v>66.666666666666657</v>
      </c>
      <c r="H426" s="575"/>
    </row>
    <row r="427" spans="1:8" hidden="1" x14ac:dyDescent="0.2">
      <c r="A427" s="4" t="s">
        <v>96</v>
      </c>
      <c r="B427" s="4" t="s">
        <v>83</v>
      </c>
      <c r="C427" s="4"/>
      <c r="D427" s="4"/>
      <c r="E427" s="317">
        <f t="shared" si="44"/>
        <v>0</v>
      </c>
      <c r="F427" s="317">
        <f t="shared" si="45"/>
        <v>0</v>
      </c>
      <c r="G427" s="575" t="e">
        <f t="shared" si="46"/>
        <v>#DIV/0!</v>
      </c>
      <c r="H427" s="575"/>
    </row>
    <row r="428" spans="1:8" hidden="1" x14ac:dyDescent="0.2">
      <c r="A428" s="4" t="s">
        <v>97</v>
      </c>
      <c r="B428" s="4" t="s">
        <v>747</v>
      </c>
      <c r="C428" s="4"/>
      <c r="D428" s="4"/>
      <c r="E428" s="317">
        <f t="shared" si="44"/>
        <v>0</v>
      </c>
      <c r="F428" s="317">
        <f t="shared" si="45"/>
        <v>0</v>
      </c>
      <c r="G428" s="575" t="e">
        <f t="shared" si="46"/>
        <v>#DIV/0!</v>
      </c>
      <c r="H428" s="575"/>
    </row>
    <row r="429" spans="1:8" ht="24" hidden="1" x14ac:dyDescent="0.2">
      <c r="A429" s="4" t="s">
        <v>98</v>
      </c>
      <c r="B429" s="4" t="s">
        <v>748</v>
      </c>
      <c r="C429" s="4"/>
      <c r="D429" s="4"/>
      <c r="E429" s="317">
        <f t="shared" si="44"/>
        <v>0</v>
      </c>
      <c r="F429" s="317">
        <f t="shared" si="45"/>
        <v>0</v>
      </c>
      <c r="G429" s="575" t="e">
        <f t="shared" si="46"/>
        <v>#DIV/0!</v>
      </c>
      <c r="H429" s="575"/>
    </row>
    <row r="430" spans="1:8" ht="36.75" hidden="1" thickBot="1" x14ac:dyDescent="0.25">
      <c r="A430" s="4" t="s">
        <v>127</v>
      </c>
      <c r="B430" s="4" t="s">
        <v>84</v>
      </c>
      <c r="C430" s="4"/>
      <c r="D430" s="4"/>
      <c r="E430" s="318">
        <f t="shared" si="44"/>
        <v>0</v>
      </c>
      <c r="F430" s="318">
        <f t="shared" si="45"/>
        <v>0</v>
      </c>
      <c r="G430" s="576" t="e">
        <f t="shared" si="46"/>
        <v>#DIV/0!</v>
      </c>
      <c r="H430" s="576"/>
    </row>
    <row r="431" spans="1:8" ht="14.25" thickTop="1" thickBot="1" x14ac:dyDescent="0.25">
      <c r="A431" s="531" t="s">
        <v>202</v>
      </c>
      <c r="B431" s="531" t="s">
        <v>1</v>
      </c>
      <c r="C431" s="12">
        <f>SUM(C423:C430)</f>
        <v>115</v>
      </c>
      <c r="D431" s="12">
        <f>SUM(D423:D430)</f>
        <v>68</v>
      </c>
      <c r="E431" s="12">
        <f t="shared" si="44"/>
        <v>115</v>
      </c>
      <c r="F431" s="12">
        <f t="shared" si="45"/>
        <v>68</v>
      </c>
      <c r="G431" s="589">
        <f t="shared" si="46"/>
        <v>59.130434782608695</v>
      </c>
      <c r="H431" s="589"/>
    </row>
    <row r="432" spans="1:8" ht="14.25" thickTop="1" thickBot="1" x14ac:dyDescent="0.25">
      <c r="B432" s="531" t="s">
        <v>197</v>
      </c>
      <c r="C432" s="531" t="s">
        <v>206</v>
      </c>
      <c r="D432" s="531" t="s">
        <v>1</v>
      </c>
      <c r="E432" s="531" t="s">
        <v>1</v>
      </c>
      <c r="F432" s="531" t="s">
        <v>1</v>
      </c>
      <c r="G432" s="531" t="s">
        <v>1</v>
      </c>
      <c r="H432" s="531" t="s">
        <v>1</v>
      </c>
    </row>
    <row r="433" spans="1:10" ht="14.25" thickTop="1" thickBot="1" x14ac:dyDescent="0.25">
      <c r="B433" s="531" t="s">
        <v>1</v>
      </c>
      <c r="C433" s="531" t="s">
        <v>199</v>
      </c>
      <c r="D433" s="531" t="s">
        <v>1</v>
      </c>
      <c r="E433" s="531" t="s">
        <v>174</v>
      </c>
      <c r="F433" s="531" t="s">
        <v>1</v>
      </c>
      <c r="G433" s="531" t="s">
        <v>201</v>
      </c>
      <c r="H433" s="531" t="s">
        <v>1</v>
      </c>
    </row>
    <row r="434" spans="1:10" ht="14.25" thickTop="1" thickBot="1" x14ac:dyDescent="0.25">
      <c r="B434" s="531" t="s">
        <v>1</v>
      </c>
      <c r="C434" s="12" t="s">
        <v>198</v>
      </c>
      <c r="D434" s="12" t="s">
        <v>200</v>
      </c>
      <c r="E434" s="12" t="s">
        <v>198</v>
      </c>
      <c r="F434" s="12" t="s">
        <v>200</v>
      </c>
      <c r="G434" s="531" t="s">
        <v>1</v>
      </c>
      <c r="H434" s="531" t="s">
        <v>1</v>
      </c>
    </row>
    <row r="435" spans="1:10" ht="13.5" thickTop="1" x14ac:dyDescent="0.2">
      <c r="A435" s="4" t="s">
        <v>0</v>
      </c>
      <c r="B435" s="411" t="s">
        <v>1115</v>
      </c>
      <c r="C435" s="62">
        <f>+C423</f>
        <v>54</v>
      </c>
      <c r="D435" s="4">
        <v>0</v>
      </c>
      <c r="E435" s="316">
        <f>+C435</f>
        <v>54</v>
      </c>
      <c r="F435" s="316">
        <f>+D435</f>
        <v>0</v>
      </c>
      <c r="G435" s="623">
        <f>+F435/E435*100</f>
        <v>0</v>
      </c>
      <c r="H435" s="623"/>
    </row>
    <row r="436" spans="1:10" ht="24" x14ac:dyDescent="0.2">
      <c r="A436" s="4" t="s">
        <v>93</v>
      </c>
      <c r="B436" s="411" t="s">
        <v>1116</v>
      </c>
      <c r="C436" s="62">
        <f t="shared" ref="C436:C442" si="47">+C424</f>
        <v>43</v>
      </c>
      <c r="D436" s="411">
        <v>0</v>
      </c>
      <c r="E436" s="317">
        <f t="shared" ref="E436:E443" si="48">+C436</f>
        <v>43</v>
      </c>
      <c r="F436" s="317">
        <f t="shared" ref="F436:F443" si="49">+D436</f>
        <v>0</v>
      </c>
      <c r="G436" s="575">
        <f t="shared" ref="G436:G443" si="50">+F436/E436*100</f>
        <v>0</v>
      </c>
      <c r="H436" s="575"/>
    </row>
    <row r="437" spans="1:10" ht="24" x14ac:dyDescent="0.2">
      <c r="A437" s="4" t="s">
        <v>94</v>
      </c>
      <c r="B437" s="411" t="s">
        <v>1117</v>
      </c>
      <c r="C437" s="62">
        <v>0</v>
      </c>
      <c r="D437" s="411">
        <v>0</v>
      </c>
      <c r="E437" s="317">
        <f t="shared" si="48"/>
        <v>0</v>
      </c>
      <c r="F437" s="317">
        <f t="shared" si="49"/>
        <v>0</v>
      </c>
      <c r="G437" s="575" t="e">
        <f t="shared" si="50"/>
        <v>#DIV/0!</v>
      </c>
      <c r="H437" s="575"/>
    </row>
    <row r="438" spans="1:10" ht="13.5" thickBot="1" x14ac:dyDescent="0.25">
      <c r="A438" s="4" t="s">
        <v>95</v>
      </c>
      <c r="B438" s="411" t="s">
        <v>1118</v>
      </c>
      <c r="C438" s="62">
        <f t="shared" si="47"/>
        <v>18</v>
      </c>
      <c r="D438" s="411">
        <v>0</v>
      </c>
      <c r="E438" s="317">
        <f t="shared" si="48"/>
        <v>18</v>
      </c>
      <c r="F438" s="317">
        <f t="shared" si="49"/>
        <v>0</v>
      </c>
      <c r="G438" s="575">
        <f t="shared" si="50"/>
        <v>0</v>
      </c>
      <c r="H438" s="575"/>
    </row>
    <row r="439" spans="1:10" hidden="1" x14ac:dyDescent="0.2">
      <c r="A439" s="4" t="s">
        <v>96</v>
      </c>
      <c r="B439" s="4" t="s">
        <v>83</v>
      </c>
      <c r="C439" s="62">
        <f t="shared" si="47"/>
        <v>0</v>
      </c>
      <c r="D439" s="4"/>
      <c r="E439" s="317">
        <f t="shared" si="48"/>
        <v>0</v>
      </c>
      <c r="F439" s="317">
        <f t="shared" si="49"/>
        <v>0</v>
      </c>
      <c r="G439" s="575" t="e">
        <f t="shared" si="50"/>
        <v>#DIV/0!</v>
      </c>
      <c r="H439" s="575"/>
    </row>
    <row r="440" spans="1:10" hidden="1" x14ac:dyDescent="0.2">
      <c r="A440" s="4" t="s">
        <v>97</v>
      </c>
      <c r="B440" s="4" t="s">
        <v>747</v>
      </c>
      <c r="C440" s="62">
        <f t="shared" si="47"/>
        <v>0</v>
      </c>
      <c r="D440" s="4"/>
      <c r="E440" s="317">
        <f t="shared" si="48"/>
        <v>0</v>
      </c>
      <c r="F440" s="317">
        <f t="shared" si="49"/>
        <v>0</v>
      </c>
      <c r="G440" s="575" t="e">
        <f t="shared" si="50"/>
        <v>#DIV/0!</v>
      </c>
      <c r="H440" s="575"/>
    </row>
    <row r="441" spans="1:10" ht="24" hidden="1" x14ac:dyDescent="0.2">
      <c r="A441" s="4" t="s">
        <v>98</v>
      </c>
      <c r="B441" s="4" t="s">
        <v>748</v>
      </c>
      <c r="C441" s="62">
        <f t="shared" si="47"/>
        <v>0</v>
      </c>
      <c r="D441" s="4"/>
      <c r="E441" s="317">
        <f t="shared" si="48"/>
        <v>0</v>
      </c>
      <c r="F441" s="317">
        <f t="shared" si="49"/>
        <v>0</v>
      </c>
      <c r="G441" s="575" t="e">
        <f t="shared" si="50"/>
        <v>#DIV/0!</v>
      </c>
      <c r="H441" s="575"/>
    </row>
    <row r="442" spans="1:10" ht="36.75" hidden="1" thickBot="1" x14ac:dyDescent="0.25">
      <c r="A442" s="4" t="s">
        <v>127</v>
      </c>
      <c r="B442" s="4" t="s">
        <v>84</v>
      </c>
      <c r="C442" s="62">
        <f t="shared" si="47"/>
        <v>0</v>
      </c>
      <c r="D442" s="4"/>
      <c r="E442" s="318">
        <f t="shared" si="48"/>
        <v>0</v>
      </c>
      <c r="F442" s="318">
        <f t="shared" si="49"/>
        <v>0</v>
      </c>
      <c r="G442" s="576" t="e">
        <f t="shared" si="50"/>
        <v>#DIV/0!</v>
      </c>
      <c r="H442" s="576"/>
    </row>
    <row r="443" spans="1:10" ht="14.25" thickTop="1" thickBot="1" x14ac:dyDescent="0.25">
      <c r="A443" s="531" t="s">
        <v>202</v>
      </c>
      <c r="B443" s="531" t="s">
        <v>1</v>
      </c>
      <c r="C443" s="12">
        <f>SUM(C435:C442)</f>
        <v>115</v>
      </c>
      <c r="D443" s="12">
        <f>SUM(D435:D442)</f>
        <v>0</v>
      </c>
      <c r="E443" s="12">
        <f t="shared" si="48"/>
        <v>115</v>
      </c>
      <c r="F443" s="12">
        <f t="shared" si="49"/>
        <v>0</v>
      </c>
      <c r="G443" s="589">
        <f t="shared" si="50"/>
        <v>0</v>
      </c>
      <c r="H443" s="589"/>
    </row>
    <row r="444" spans="1:10" ht="13.5" thickTop="1" x14ac:dyDescent="0.2"/>
    <row r="445" spans="1:10" s="275" customFormat="1" x14ac:dyDescent="0.2"/>
    <row r="446" spans="1:10" s="275" customFormat="1" ht="12.75" customHeight="1" x14ac:dyDescent="0.2">
      <c r="A446" s="564" t="s">
        <v>968</v>
      </c>
      <c r="B446" s="564"/>
      <c r="C446" s="564"/>
      <c r="D446" s="564"/>
      <c r="E446" s="564"/>
      <c r="F446" s="564"/>
      <c r="G446" s="564"/>
      <c r="H446" s="564"/>
      <c r="I446" s="564"/>
      <c r="J446" s="564"/>
    </row>
    <row r="447" spans="1:10" s="275" customFormat="1" ht="13.5" customHeight="1" thickBot="1" x14ac:dyDescent="0.25">
      <c r="A447" s="630" t="s">
        <v>1029</v>
      </c>
      <c r="B447" s="630"/>
      <c r="C447" s="630"/>
      <c r="D447" s="630"/>
      <c r="E447" s="630"/>
      <c r="F447" s="630"/>
      <c r="G447" s="630"/>
      <c r="H447" s="630"/>
      <c r="I447" s="630"/>
      <c r="J447" s="630"/>
    </row>
    <row r="448" spans="1:10" s="275" customFormat="1" ht="26.25" customHeight="1" thickTop="1" thickBot="1" x14ac:dyDescent="0.25">
      <c r="A448" s="657" t="s">
        <v>992</v>
      </c>
      <c r="B448" s="657" t="s">
        <v>993</v>
      </c>
      <c r="C448" s="656" t="s">
        <v>995</v>
      </c>
      <c r="D448" s="656"/>
      <c r="E448" s="656"/>
      <c r="F448" s="656"/>
      <c r="G448" s="656" t="s">
        <v>996</v>
      </c>
      <c r="H448" s="656"/>
      <c r="I448" s="656"/>
      <c r="J448" s="656"/>
    </row>
    <row r="449" spans="1:10" s="275" customFormat="1" ht="27" thickTop="1" thickBot="1" x14ac:dyDescent="0.25">
      <c r="A449" s="658"/>
      <c r="B449" s="658"/>
      <c r="C449" s="107" t="s">
        <v>994</v>
      </c>
      <c r="D449" s="107" t="s">
        <v>890</v>
      </c>
      <c r="E449" s="107" t="s">
        <v>889</v>
      </c>
      <c r="F449" s="107" t="s">
        <v>174</v>
      </c>
      <c r="G449" s="290" t="s">
        <v>997</v>
      </c>
      <c r="H449" s="107" t="s">
        <v>998</v>
      </c>
      <c r="I449" s="107" t="s">
        <v>999</v>
      </c>
      <c r="J449" s="107" t="s">
        <v>174</v>
      </c>
    </row>
    <row r="450" spans="1:10" s="275" customFormat="1" ht="13.5" thickTop="1" x14ac:dyDescent="0.2">
      <c r="A450" s="284">
        <v>1</v>
      </c>
      <c r="B450" s="285" t="s">
        <v>969</v>
      </c>
      <c r="C450" s="307"/>
      <c r="D450" s="148"/>
      <c r="E450" s="294"/>
      <c r="F450" s="297">
        <f>+D450+E450</f>
        <v>0</v>
      </c>
      <c r="G450" s="291"/>
      <c r="H450" s="148"/>
      <c r="I450" s="294"/>
      <c r="J450" s="297">
        <f>+H450+I450</f>
        <v>0</v>
      </c>
    </row>
    <row r="451" spans="1:10" s="275" customFormat="1" x14ac:dyDescent="0.2">
      <c r="A451" s="286">
        <v>2</v>
      </c>
      <c r="B451" s="287" t="s">
        <v>970</v>
      </c>
      <c r="C451" s="307"/>
      <c r="D451" s="282"/>
      <c r="E451" s="295"/>
      <c r="F451" s="298">
        <f t="shared" ref="F451:F472" si="51">+D451+E451</f>
        <v>0</v>
      </c>
      <c r="G451" s="292"/>
      <c r="H451" s="282"/>
      <c r="I451" s="295"/>
      <c r="J451" s="300">
        <f t="shared" ref="J451:J472" si="52">+H451+I451</f>
        <v>0</v>
      </c>
    </row>
    <row r="452" spans="1:10" s="275" customFormat="1" x14ac:dyDescent="0.2">
      <c r="A452" s="286">
        <v>3</v>
      </c>
      <c r="B452" s="287" t="s">
        <v>971</v>
      </c>
      <c r="C452" s="307"/>
      <c r="D452" s="282"/>
      <c r="E452" s="295"/>
      <c r="F452" s="298">
        <f t="shared" si="51"/>
        <v>0</v>
      </c>
      <c r="G452" s="292"/>
      <c r="H452" s="282"/>
      <c r="I452" s="295"/>
      <c r="J452" s="300">
        <f t="shared" si="52"/>
        <v>0</v>
      </c>
    </row>
    <row r="453" spans="1:10" s="275" customFormat="1" x14ac:dyDescent="0.2">
      <c r="A453" s="286">
        <v>4</v>
      </c>
      <c r="B453" s="287" t="s">
        <v>972</v>
      </c>
      <c r="C453" s="307"/>
      <c r="D453" s="282"/>
      <c r="E453" s="295"/>
      <c r="F453" s="298">
        <f t="shared" si="51"/>
        <v>0</v>
      </c>
      <c r="G453" s="292"/>
      <c r="H453" s="282"/>
      <c r="I453" s="295"/>
      <c r="J453" s="300">
        <f t="shared" si="52"/>
        <v>0</v>
      </c>
    </row>
    <row r="454" spans="1:10" s="275" customFormat="1" x14ac:dyDescent="0.2">
      <c r="A454" s="286">
        <v>5</v>
      </c>
      <c r="B454" s="287" t="s">
        <v>973</v>
      </c>
      <c r="C454" s="307"/>
      <c r="D454" s="282"/>
      <c r="E454" s="295"/>
      <c r="F454" s="298">
        <f t="shared" si="51"/>
        <v>0</v>
      </c>
      <c r="G454" s="292"/>
      <c r="H454" s="282"/>
      <c r="I454" s="295"/>
      <c r="J454" s="300">
        <f t="shared" si="52"/>
        <v>0</v>
      </c>
    </row>
    <row r="455" spans="1:10" s="275" customFormat="1" x14ac:dyDescent="0.2">
      <c r="A455" s="286">
        <v>6</v>
      </c>
      <c r="B455" s="287" t="s">
        <v>974</v>
      </c>
      <c r="C455" s="307"/>
      <c r="D455" s="282"/>
      <c r="E455" s="295"/>
      <c r="F455" s="298">
        <f t="shared" si="51"/>
        <v>0</v>
      </c>
      <c r="G455" s="292"/>
      <c r="H455" s="282"/>
      <c r="I455" s="295"/>
      <c r="J455" s="300">
        <f t="shared" si="52"/>
        <v>0</v>
      </c>
    </row>
    <row r="456" spans="1:10" s="275" customFormat="1" x14ac:dyDescent="0.2">
      <c r="A456" s="286">
        <v>7</v>
      </c>
      <c r="B456" s="287" t="s">
        <v>975</v>
      </c>
      <c r="C456" s="307"/>
      <c r="D456" s="282"/>
      <c r="E456" s="295"/>
      <c r="F456" s="298">
        <f t="shared" si="51"/>
        <v>0</v>
      </c>
      <c r="G456" s="292"/>
      <c r="H456" s="282"/>
      <c r="I456" s="295"/>
      <c r="J456" s="300">
        <f t="shared" si="52"/>
        <v>0</v>
      </c>
    </row>
    <row r="457" spans="1:10" s="275" customFormat="1" x14ac:dyDescent="0.2">
      <c r="A457" s="286">
        <v>8</v>
      </c>
      <c r="B457" s="287" t="s">
        <v>976</v>
      </c>
      <c r="C457" s="307"/>
      <c r="D457" s="282"/>
      <c r="E457" s="295"/>
      <c r="F457" s="298">
        <f t="shared" si="51"/>
        <v>0</v>
      </c>
      <c r="G457" s="292"/>
      <c r="H457" s="282"/>
      <c r="I457" s="295"/>
      <c r="J457" s="300">
        <f t="shared" si="52"/>
        <v>0</v>
      </c>
    </row>
    <row r="458" spans="1:10" s="275" customFormat="1" x14ac:dyDescent="0.2">
      <c r="A458" s="286">
        <v>9</v>
      </c>
      <c r="B458" s="287" t="s">
        <v>977</v>
      </c>
      <c r="C458" s="307"/>
      <c r="D458" s="282"/>
      <c r="E458" s="295"/>
      <c r="F458" s="298">
        <f t="shared" si="51"/>
        <v>0</v>
      </c>
      <c r="G458" s="292"/>
      <c r="H458" s="282"/>
      <c r="I458" s="295"/>
      <c r="J458" s="300">
        <f t="shared" si="52"/>
        <v>0</v>
      </c>
    </row>
    <row r="459" spans="1:10" s="275" customFormat="1" x14ac:dyDescent="0.2">
      <c r="A459" s="286">
        <v>10</v>
      </c>
      <c r="B459" s="287" t="s">
        <v>978</v>
      </c>
      <c r="C459" s="307"/>
      <c r="D459" s="282"/>
      <c r="E459" s="295"/>
      <c r="F459" s="298">
        <f t="shared" si="51"/>
        <v>0</v>
      </c>
      <c r="G459" s="292"/>
      <c r="H459" s="282"/>
      <c r="I459" s="295"/>
      <c r="J459" s="300">
        <f t="shared" si="52"/>
        <v>0</v>
      </c>
    </row>
    <row r="460" spans="1:10" s="275" customFormat="1" x14ac:dyDescent="0.2">
      <c r="A460" s="286">
        <v>11</v>
      </c>
      <c r="B460" s="287" t="s">
        <v>979</v>
      </c>
      <c r="C460" s="307"/>
      <c r="D460" s="282"/>
      <c r="E460" s="295"/>
      <c r="F460" s="298">
        <f t="shared" si="51"/>
        <v>0</v>
      </c>
      <c r="G460" s="292"/>
      <c r="H460" s="282"/>
      <c r="I460" s="295"/>
      <c r="J460" s="300">
        <f t="shared" si="52"/>
        <v>0</v>
      </c>
    </row>
    <row r="461" spans="1:10" s="275" customFormat="1" x14ac:dyDescent="0.2">
      <c r="A461" s="286">
        <v>12</v>
      </c>
      <c r="B461" s="287" t="s">
        <v>980</v>
      </c>
      <c r="C461" s="307"/>
      <c r="D461" s="282"/>
      <c r="E461" s="295"/>
      <c r="F461" s="298">
        <f t="shared" si="51"/>
        <v>0</v>
      </c>
      <c r="G461" s="292"/>
      <c r="H461" s="282"/>
      <c r="I461" s="295"/>
      <c r="J461" s="300">
        <f t="shared" si="52"/>
        <v>0</v>
      </c>
    </row>
    <row r="462" spans="1:10" s="275" customFormat="1" x14ac:dyDescent="0.2">
      <c r="A462" s="286">
        <v>13</v>
      </c>
      <c r="B462" s="287" t="s">
        <v>981</v>
      </c>
      <c r="C462" s="307"/>
      <c r="D462" s="282"/>
      <c r="E462" s="295"/>
      <c r="F462" s="298">
        <f t="shared" si="51"/>
        <v>0</v>
      </c>
      <c r="G462" s="292"/>
      <c r="H462" s="282"/>
      <c r="I462" s="295"/>
      <c r="J462" s="300">
        <f t="shared" si="52"/>
        <v>0</v>
      </c>
    </row>
    <row r="463" spans="1:10" x14ac:dyDescent="0.2">
      <c r="A463" s="286">
        <v>14</v>
      </c>
      <c r="B463" s="287" t="s">
        <v>982</v>
      </c>
      <c r="C463" s="307"/>
      <c r="D463" s="282"/>
      <c r="E463" s="295"/>
      <c r="F463" s="298">
        <f t="shared" si="51"/>
        <v>0</v>
      </c>
      <c r="G463" s="292"/>
      <c r="H463" s="282"/>
      <c r="I463" s="295"/>
      <c r="J463" s="300">
        <f t="shared" si="52"/>
        <v>0</v>
      </c>
    </row>
    <row r="464" spans="1:10" x14ac:dyDescent="0.2">
      <c r="A464" s="286">
        <v>15</v>
      </c>
      <c r="B464" s="287" t="s">
        <v>983</v>
      </c>
      <c r="C464" s="307"/>
      <c r="D464" s="282"/>
      <c r="E464" s="295"/>
      <c r="F464" s="298">
        <f t="shared" si="51"/>
        <v>0</v>
      </c>
      <c r="G464" s="292"/>
      <c r="H464" s="282"/>
      <c r="I464" s="295"/>
      <c r="J464" s="300">
        <f t="shared" si="52"/>
        <v>0</v>
      </c>
    </row>
    <row r="465" spans="1:10" x14ac:dyDescent="0.2">
      <c r="A465" s="286">
        <v>16</v>
      </c>
      <c r="B465" s="287" t="s">
        <v>984</v>
      </c>
      <c r="C465" s="307"/>
      <c r="D465" s="282"/>
      <c r="E465" s="295"/>
      <c r="F465" s="298">
        <f t="shared" si="51"/>
        <v>0</v>
      </c>
      <c r="G465" s="292"/>
      <c r="H465" s="282"/>
      <c r="I465" s="295"/>
      <c r="J465" s="300">
        <f t="shared" si="52"/>
        <v>0</v>
      </c>
    </row>
    <row r="466" spans="1:10" s="275" customFormat="1" x14ac:dyDescent="0.2">
      <c r="A466" s="286">
        <v>17</v>
      </c>
      <c r="B466" s="287" t="s">
        <v>985</v>
      </c>
      <c r="C466" s="307"/>
      <c r="D466" s="282"/>
      <c r="E466" s="295"/>
      <c r="F466" s="298">
        <f t="shared" si="51"/>
        <v>0</v>
      </c>
      <c r="G466" s="292"/>
      <c r="H466" s="282"/>
      <c r="I466" s="295"/>
      <c r="J466" s="300">
        <f t="shared" si="52"/>
        <v>0</v>
      </c>
    </row>
    <row r="467" spans="1:10" s="275" customFormat="1" x14ac:dyDescent="0.2">
      <c r="A467" s="286">
        <v>18</v>
      </c>
      <c r="B467" s="287" t="s">
        <v>986</v>
      </c>
      <c r="C467" s="307"/>
      <c r="D467" s="282"/>
      <c r="E467" s="295"/>
      <c r="F467" s="298">
        <f t="shared" si="51"/>
        <v>0</v>
      </c>
      <c r="G467" s="292"/>
      <c r="H467" s="282"/>
      <c r="I467" s="295"/>
      <c r="J467" s="300">
        <f t="shared" si="52"/>
        <v>0</v>
      </c>
    </row>
    <row r="468" spans="1:10" s="275" customFormat="1" x14ac:dyDescent="0.2">
      <c r="A468" s="286">
        <v>19</v>
      </c>
      <c r="B468" s="287" t="s">
        <v>987</v>
      </c>
      <c r="C468" s="307"/>
      <c r="D468" s="282"/>
      <c r="E468" s="295"/>
      <c r="F468" s="298">
        <f t="shared" si="51"/>
        <v>0</v>
      </c>
      <c r="G468" s="292"/>
      <c r="H468" s="282"/>
      <c r="I468" s="295"/>
      <c r="J468" s="300">
        <f t="shared" si="52"/>
        <v>0</v>
      </c>
    </row>
    <row r="469" spans="1:10" s="275" customFormat="1" x14ac:dyDescent="0.2">
      <c r="A469" s="286">
        <v>20</v>
      </c>
      <c r="B469" s="287" t="s">
        <v>988</v>
      </c>
      <c r="C469" s="307"/>
      <c r="D469" s="282"/>
      <c r="E469" s="295"/>
      <c r="F469" s="298">
        <f t="shared" si="51"/>
        <v>0</v>
      </c>
      <c r="G469" s="292"/>
      <c r="H469" s="282"/>
      <c r="I469" s="295"/>
      <c r="J469" s="300">
        <f t="shared" si="52"/>
        <v>0</v>
      </c>
    </row>
    <row r="470" spans="1:10" s="275" customFormat="1" x14ac:dyDescent="0.2">
      <c r="A470" s="286">
        <v>21</v>
      </c>
      <c r="B470" s="287" t="s">
        <v>989</v>
      </c>
      <c r="C470" s="307"/>
      <c r="D470" s="282"/>
      <c r="E470" s="295"/>
      <c r="F470" s="298">
        <f t="shared" si="51"/>
        <v>0</v>
      </c>
      <c r="G470" s="292"/>
      <c r="H470" s="282"/>
      <c r="I470" s="295"/>
      <c r="J470" s="300">
        <f t="shared" si="52"/>
        <v>0</v>
      </c>
    </row>
    <row r="471" spans="1:10" s="275" customFormat="1" x14ac:dyDescent="0.2">
      <c r="A471" s="286">
        <v>22</v>
      </c>
      <c r="B471" s="287" t="s">
        <v>990</v>
      </c>
      <c r="C471" s="307"/>
      <c r="D471" s="282"/>
      <c r="E471" s="295"/>
      <c r="F471" s="298">
        <f t="shared" si="51"/>
        <v>0</v>
      </c>
      <c r="G471" s="292"/>
      <c r="H471" s="282"/>
      <c r="I471" s="295"/>
      <c r="J471" s="300">
        <f t="shared" si="52"/>
        <v>0</v>
      </c>
    </row>
    <row r="472" spans="1:10" s="275" customFormat="1" ht="13.5" thickBot="1" x14ac:dyDescent="0.25">
      <c r="A472" s="288">
        <v>23</v>
      </c>
      <c r="B472" s="289" t="s">
        <v>991</v>
      </c>
      <c r="C472" s="307"/>
      <c r="D472" s="283"/>
      <c r="E472" s="296"/>
      <c r="F472" s="299">
        <f t="shared" si="51"/>
        <v>0</v>
      </c>
      <c r="G472" s="293"/>
      <c r="H472" s="283"/>
      <c r="I472" s="296"/>
      <c r="J472" s="299">
        <f t="shared" si="52"/>
        <v>0</v>
      </c>
    </row>
    <row r="473" spans="1:10" s="275" customFormat="1" ht="13.5" thickTop="1" x14ac:dyDescent="0.2">
      <c r="A473" s="662" t="s">
        <v>932</v>
      </c>
      <c r="B473" s="662"/>
      <c r="C473" s="662"/>
      <c r="D473" s="662"/>
      <c r="E473" s="662"/>
      <c r="F473" s="662"/>
      <c r="G473" s="662"/>
      <c r="H473" s="662"/>
      <c r="I473" s="662"/>
      <c r="J473" s="662"/>
    </row>
    <row r="474" spans="1:10" s="275" customFormat="1" ht="12.75" customHeight="1" x14ac:dyDescent="0.2">
      <c r="A474" s="564" t="s">
        <v>1000</v>
      </c>
      <c r="B474" s="564"/>
      <c r="C474" s="564"/>
      <c r="D474" s="564"/>
      <c r="E474" s="564"/>
      <c r="F474" s="564"/>
      <c r="G474" s="564"/>
      <c r="H474" s="564"/>
      <c r="I474" s="564"/>
      <c r="J474" s="564"/>
    </row>
    <row r="475" spans="1:10" s="275" customFormat="1" ht="13.5" customHeight="1" thickBot="1" x14ac:dyDescent="0.25">
      <c r="A475" s="630" t="s">
        <v>1029</v>
      </c>
      <c r="B475" s="630"/>
      <c r="C475" s="630"/>
      <c r="D475" s="630"/>
      <c r="E475" s="630"/>
      <c r="F475" s="630"/>
      <c r="G475" s="630"/>
      <c r="H475" s="630"/>
      <c r="I475" s="630"/>
      <c r="J475" s="630"/>
    </row>
    <row r="476" spans="1:10" s="275" customFormat="1" ht="26.25" customHeight="1" thickTop="1" thickBot="1" x14ac:dyDescent="0.25">
      <c r="A476" s="657" t="s">
        <v>992</v>
      </c>
      <c r="B476" s="657" t="s">
        <v>993</v>
      </c>
      <c r="C476" s="656" t="s">
        <v>1001</v>
      </c>
      <c r="D476" s="656"/>
      <c r="E476" s="656"/>
      <c r="F476" s="656"/>
      <c r="G476" s="656" t="s">
        <v>1002</v>
      </c>
      <c r="H476" s="656"/>
      <c r="I476" s="656"/>
      <c r="J476" s="656"/>
    </row>
    <row r="477" spans="1:10" s="275" customFormat="1" ht="27" thickTop="1" thickBot="1" x14ac:dyDescent="0.25">
      <c r="A477" s="658"/>
      <c r="B477" s="658"/>
      <c r="C477" s="107" t="s">
        <v>994</v>
      </c>
      <c r="D477" s="107" t="s">
        <v>890</v>
      </c>
      <c r="E477" s="107" t="s">
        <v>889</v>
      </c>
      <c r="F477" s="107" t="s">
        <v>174</v>
      </c>
      <c r="G477" s="290" t="s">
        <v>997</v>
      </c>
      <c r="H477" s="107" t="s">
        <v>998</v>
      </c>
      <c r="I477" s="107" t="s">
        <v>999</v>
      </c>
      <c r="J477" s="107" t="s">
        <v>174</v>
      </c>
    </row>
    <row r="478" spans="1:10" s="275" customFormat="1" ht="13.5" thickTop="1" x14ac:dyDescent="0.2">
      <c r="A478" s="284">
        <v>1</v>
      </c>
      <c r="B478" s="285" t="s">
        <v>969</v>
      </c>
      <c r="C478" s="307"/>
      <c r="D478" s="148"/>
      <c r="E478" s="148"/>
      <c r="F478" s="301">
        <f>+E478+D478</f>
        <v>0</v>
      </c>
      <c r="G478" s="307"/>
      <c r="H478" s="281"/>
      <c r="I478" s="281"/>
      <c r="J478" s="304">
        <f>+I478+H478</f>
        <v>0</v>
      </c>
    </row>
    <row r="479" spans="1:10" s="275" customFormat="1" x14ac:dyDescent="0.2">
      <c r="A479" s="286">
        <v>2</v>
      </c>
      <c r="B479" s="287" t="s">
        <v>970</v>
      </c>
      <c r="C479" s="307"/>
      <c r="D479" s="282"/>
      <c r="E479" s="282"/>
      <c r="F479" s="302">
        <f>+E479+D479</f>
        <v>0</v>
      </c>
      <c r="G479" s="307"/>
      <c r="H479" s="282"/>
      <c r="I479" s="282"/>
      <c r="J479" s="305">
        <f>+I479+H479</f>
        <v>0</v>
      </c>
    </row>
    <row r="480" spans="1:10" s="275" customFormat="1" x14ac:dyDescent="0.2">
      <c r="A480" s="286">
        <v>3</v>
      </c>
      <c r="B480" s="287" t="s">
        <v>971</v>
      </c>
      <c r="C480" s="307"/>
      <c r="D480" s="282"/>
      <c r="E480" s="282"/>
      <c r="F480" s="302">
        <f t="shared" ref="F480:F500" si="53">+E480+D480</f>
        <v>0</v>
      </c>
      <c r="G480" s="307"/>
      <c r="H480" s="282"/>
      <c r="I480" s="282"/>
      <c r="J480" s="305">
        <f t="shared" ref="J480:J500" si="54">+I480+H480</f>
        <v>0</v>
      </c>
    </row>
    <row r="481" spans="1:10" s="275" customFormat="1" x14ac:dyDescent="0.2">
      <c r="A481" s="286">
        <v>4</v>
      </c>
      <c r="B481" s="287" t="s">
        <v>972</v>
      </c>
      <c r="C481" s="307"/>
      <c r="D481" s="282"/>
      <c r="E481" s="282"/>
      <c r="F481" s="302">
        <f t="shared" si="53"/>
        <v>0</v>
      </c>
      <c r="G481" s="307"/>
      <c r="H481" s="282"/>
      <c r="I481" s="282"/>
      <c r="J481" s="305">
        <f t="shared" si="54"/>
        <v>0</v>
      </c>
    </row>
    <row r="482" spans="1:10" s="275" customFormat="1" x14ac:dyDescent="0.2">
      <c r="A482" s="286">
        <v>5</v>
      </c>
      <c r="B482" s="287" t="s">
        <v>973</v>
      </c>
      <c r="C482" s="307"/>
      <c r="D482" s="282"/>
      <c r="E482" s="282"/>
      <c r="F482" s="302">
        <f t="shared" si="53"/>
        <v>0</v>
      </c>
      <c r="G482" s="307"/>
      <c r="H482" s="282"/>
      <c r="I482" s="282"/>
      <c r="J482" s="305">
        <f t="shared" si="54"/>
        <v>0</v>
      </c>
    </row>
    <row r="483" spans="1:10" s="275" customFormat="1" x14ac:dyDescent="0.2">
      <c r="A483" s="286">
        <v>6</v>
      </c>
      <c r="B483" s="287" t="s">
        <v>974</v>
      </c>
      <c r="C483" s="307"/>
      <c r="D483" s="282"/>
      <c r="E483" s="282"/>
      <c r="F483" s="302">
        <f t="shared" si="53"/>
        <v>0</v>
      </c>
      <c r="G483" s="307"/>
      <c r="H483" s="282"/>
      <c r="I483" s="282"/>
      <c r="J483" s="305">
        <f t="shared" si="54"/>
        <v>0</v>
      </c>
    </row>
    <row r="484" spans="1:10" s="275" customFormat="1" x14ac:dyDescent="0.2">
      <c r="A484" s="286">
        <v>7</v>
      </c>
      <c r="B484" s="287" t="s">
        <v>975</v>
      </c>
      <c r="C484" s="307"/>
      <c r="D484" s="282"/>
      <c r="E484" s="282"/>
      <c r="F484" s="302">
        <f t="shared" si="53"/>
        <v>0</v>
      </c>
      <c r="G484" s="307"/>
      <c r="H484" s="282"/>
      <c r="I484" s="282"/>
      <c r="J484" s="305">
        <f t="shared" si="54"/>
        <v>0</v>
      </c>
    </row>
    <row r="485" spans="1:10" s="275" customFormat="1" x14ac:dyDescent="0.2">
      <c r="A485" s="286">
        <v>8</v>
      </c>
      <c r="B485" s="287" t="s">
        <v>976</v>
      </c>
      <c r="C485" s="307"/>
      <c r="D485" s="282"/>
      <c r="E485" s="282"/>
      <c r="F485" s="302">
        <f t="shared" si="53"/>
        <v>0</v>
      </c>
      <c r="G485" s="307"/>
      <c r="H485" s="282"/>
      <c r="I485" s="282"/>
      <c r="J485" s="305">
        <f t="shared" si="54"/>
        <v>0</v>
      </c>
    </row>
    <row r="486" spans="1:10" s="275" customFormat="1" x14ac:dyDescent="0.2">
      <c r="A486" s="286">
        <v>9</v>
      </c>
      <c r="B486" s="287" t="s">
        <v>977</v>
      </c>
      <c r="C486" s="307"/>
      <c r="D486" s="282"/>
      <c r="E486" s="282"/>
      <c r="F486" s="302">
        <f t="shared" si="53"/>
        <v>0</v>
      </c>
      <c r="G486" s="307"/>
      <c r="H486" s="282"/>
      <c r="I486" s="282"/>
      <c r="J486" s="305">
        <f t="shared" si="54"/>
        <v>0</v>
      </c>
    </row>
    <row r="487" spans="1:10" s="275" customFormat="1" x14ac:dyDescent="0.2">
      <c r="A487" s="286">
        <v>10</v>
      </c>
      <c r="B487" s="287" t="s">
        <v>978</v>
      </c>
      <c r="C487" s="307"/>
      <c r="D487" s="282"/>
      <c r="E487" s="282"/>
      <c r="F487" s="302">
        <f t="shared" si="53"/>
        <v>0</v>
      </c>
      <c r="G487" s="307"/>
      <c r="H487" s="282"/>
      <c r="I487" s="282"/>
      <c r="J487" s="305">
        <f t="shared" si="54"/>
        <v>0</v>
      </c>
    </row>
    <row r="488" spans="1:10" s="275" customFormat="1" x14ac:dyDescent="0.2">
      <c r="A488" s="286">
        <v>11</v>
      </c>
      <c r="B488" s="287" t="s">
        <v>979</v>
      </c>
      <c r="C488" s="307"/>
      <c r="D488" s="282"/>
      <c r="E488" s="282"/>
      <c r="F488" s="302">
        <f t="shared" si="53"/>
        <v>0</v>
      </c>
      <c r="G488" s="307"/>
      <c r="H488" s="282"/>
      <c r="I488" s="282"/>
      <c r="J488" s="305">
        <f t="shared" si="54"/>
        <v>0</v>
      </c>
    </row>
    <row r="489" spans="1:10" s="275" customFormat="1" x14ac:dyDescent="0.2">
      <c r="A489" s="286">
        <v>12</v>
      </c>
      <c r="B489" s="287" t="s">
        <v>980</v>
      </c>
      <c r="C489" s="307"/>
      <c r="D489" s="282"/>
      <c r="E489" s="282"/>
      <c r="F489" s="302">
        <f t="shared" si="53"/>
        <v>0</v>
      </c>
      <c r="G489" s="307"/>
      <c r="H489" s="282"/>
      <c r="I489" s="282"/>
      <c r="J489" s="305">
        <f t="shared" si="54"/>
        <v>0</v>
      </c>
    </row>
    <row r="490" spans="1:10" s="275" customFormat="1" x14ac:dyDescent="0.2">
      <c r="A490" s="286">
        <v>13</v>
      </c>
      <c r="B490" s="287" t="s">
        <v>981</v>
      </c>
      <c r="C490" s="307"/>
      <c r="D490" s="282"/>
      <c r="E490" s="282"/>
      <c r="F490" s="302">
        <f t="shared" si="53"/>
        <v>0</v>
      </c>
      <c r="G490" s="307"/>
      <c r="H490" s="282"/>
      <c r="I490" s="282"/>
      <c r="J490" s="305">
        <f t="shared" si="54"/>
        <v>0</v>
      </c>
    </row>
    <row r="491" spans="1:10" s="275" customFormat="1" x14ac:dyDescent="0.2">
      <c r="A491" s="286">
        <v>14</v>
      </c>
      <c r="B491" s="287" t="s">
        <v>982</v>
      </c>
      <c r="C491" s="307"/>
      <c r="D491" s="282"/>
      <c r="E491" s="282"/>
      <c r="F491" s="302">
        <f t="shared" si="53"/>
        <v>0</v>
      </c>
      <c r="G491" s="307"/>
      <c r="H491" s="282"/>
      <c r="I491" s="282"/>
      <c r="J491" s="305">
        <f t="shared" si="54"/>
        <v>0</v>
      </c>
    </row>
    <row r="492" spans="1:10" s="275" customFormat="1" x14ac:dyDescent="0.2">
      <c r="A492" s="286">
        <v>15</v>
      </c>
      <c r="B492" s="287" t="s">
        <v>983</v>
      </c>
      <c r="C492" s="307"/>
      <c r="D492" s="282"/>
      <c r="E492" s="282"/>
      <c r="F492" s="302">
        <f t="shared" si="53"/>
        <v>0</v>
      </c>
      <c r="G492" s="307"/>
      <c r="H492" s="282"/>
      <c r="I492" s="282"/>
      <c r="J492" s="305">
        <f t="shared" si="54"/>
        <v>0</v>
      </c>
    </row>
    <row r="493" spans="1:10" s="275" customFormat="1" x14ac:dyDescent="0.2">
      <c r="A493" s="286">
        <v>16</v>
      </c>
      <c r="B493" s="287" t="s">
        <v>984</v>
      </c>
      <c r="C493" s="307"/>
      <c r="D493" s="282"/>
      <c r="E493" s="282"/>
      <c r="F493" s="302">
        <f t="shared" si="53"/>
        <v>0</v>
      </c>
      <c r="G493" s="307"/>
      <c r="H493" s="282"/>
      <c r="I493" s="282"/>
      <c r="J493" s="305">
        <f t="shared" si="54"/>
        <v>0</v>
      </c>
    </row>
    <row r="494" spans="1:10" s="275" customFormat="1" x14ac:dyDescent="0.2">
      <c r="A494" s="286">
        <v>17</v>
      </c>
      <c r="B494" s="287" t="s">
        <v>985</v>
      </c>
      <c r="C494" s="307"/>
      <c r="D494" s="282"/>
      <c r="E494" s="282"/>
      <c r="F494" s="302">
        <f t="shared" si="53"/>
        <v>0</v>
      </c>
      <c r="G494" s="307"/>
      <c r="H494" s="282"/>
      <c r="I494" s="282"/>
      <c r="J494" s="305">
        <f t="shared" si="54"/>
        <v>0</v>
      </c>
    </row>
    <row r="495" spans="1:10" s="275" customFormat="1" x14ac:dyDescent="0.2">
      <c r="A495" s="286">
        <v>18</v>
      </c>
      <c r="B495" s="287" t="s">
        <v>986</v>
      </c>
      <c r="C495" s="307"/>
      <c r="D495" s="282"/>
      <c r="E495" s="282"/>
      <c r="F495" s="302">
        <f t="shared" si="53"/>
        <v>0</v>
      </c>
      <c r="G495" s="307"/>
      <c r="H495" s="282"/>
      <c r="I495" s="282"/>
      <c r="J495" s="305">
        <f t="shared" si="54"/>
        <v>0</v>
      </c>
    </row>
    <row r="496" spans="1:10" s="275" customFormat="1" x14ac:dyDescent="0.2">
      <c r="A496" s="286">
        <v>19</v>
      </c>
      <c r="B496" s="287" t="s">
        <v>987</v>
      </c>
      <c r="C496" s="307"/>
      <c r="D496" s="282"/>
      <c r="E496" s="282"/>
      <c r="F496" s="302">
        <f t="shared" si="53"/>
        <v>0</v>
      </c>
      <c r="G496" s="307"/>
      <c r="H496" s="282"/>
      <c r="I496" s="282"/>
      <c r="J496" s="305">
        <f t="shared" si="54"/>
        <v>0</v>
      </c>
    </row>
    <row r="497" spans="1:10" s="275" customFormat="1" x14ac:dyDescent="0.2">
      <c r="A497" s="286">
        <v>20</v>
      </c>
      <c r="B497" s="287" t="s">
        <v>988</v>
      </c>
      <c r="C497" s="307"/>
      <c r="D497" s="282"/>
      <c r="E497" s="282"/>
      <c r="F497" s="302">
        <f t="shared" si="53"/>
        <v>0</v>
      </c>
      <c r="G497" s="307"/>
      <c r="H497" s="282"/>
      <c r="I497" s="282"/>
      <c r="J497" s="305">
        <f t="shared" si="54"/>
        <v>0</v>
      </c>
    </row>
    <row r="498" spans="1:10" s="275" customFormat="1" x14ac:dyDescent="0.2">
      <c r="A498" s="286">
        <v>21</v>
      </c>
      <c r="B498" s="287" t="s">
        <v>989</v>
      </c>
      <c r="C498" s="307"/>
      <c r="D498" s="282"/>
      <c r="E498" s="282"/>
      <c r="F498" s="302">
        <f t="shared" si="53"/>
        <v>0</v>
      </c>
      <c r="G498" s="307"/>
      <c r="H498" s="282"/>
      <c r="I498" s="282"/>
      <c r="J498" s="305">
        <f t="shared" si="54"/>
        <v>0</v>
      </c>
    </row>
    <row r="499" spans="1:10" s="275" customFormat="1" x14ac:dyDescent="0.2">
      <c r="A499" s="286">
        <v>22</v>
      </c>
      <c r="B499" s="287" t="s">
        <v>990</v>
      </c>
      <c r="C499" s="307"/>
      <c r="D499" s="282"/>
      <c r="E499" s="282"/>
      <c r="F499" s="302">
        <f t="shared" si="53"/>
        <v>0</v>
      </c>
      <c r="G499" s="307"/>
      <c r="H499" s="282"/>
      <c r="I499" s="282"/>
      <c r="J499" s="305">
        <f t="shared" si="54"/>
        <v>0</v>
      </c>
    </row>
    <row r="500" spans="1:10" s="275" customFormat="1" ht="13.5" thickBot="1" x14ac:dyDescent="0.25">
      <c r="A500" s="288">
        <v>23</v>
      </c>
      <c r="B500" s="289" t="s">
        <v>991</v>
      </c>
      <c r="C500" s="307"/>
      <c r="D500" s="283"/>
      <c r="E500" s="283"/>
      <c r="F500" s="303">
        <f t="shared" si="53"/>
        <v>0</v>
      </c>
      <c r="G500" s="307"/>
      <c r="H500" s="283"/>
      <c r="I500" s="283"/>
      <c r="J500" s="306">
        <f t="shared" si="54"/>
        <v>0</v>
      </c>
    </row>
    <row r="501" spans="1:10" s="275" customFormat="1" ht="13.5" customHeight="1" thickTop="1" x14ac:dyDescent="0.2">
      <c r="A501" s="662" t="s">
        <v>932</v>
      </c>
      <c r="B501" s="662"/>
      <c r="C501" s="662"/>
      <c r="D501" s="662"/>
      <c r="E501" s="662"/>
      <c r="F501" s="662"/>
      <c r="G501" s="662"/>
      <c r="H501" s="662"/>
      <c r="I501" s="662"/>
      <c r="J501" s="662"/>
    </row>
    <row r="502" spans="1:10" s="275" customFormat="1" ht="12.75" customHeight="1" x14ac:dyDescent="0.2">
      <c r="A502" s="564" t="s">
        <v>1003</v>
      </c>
      <c r="B502" s="564"/>
      <c r="C502" s="564"/>
      <c r="D502" s="564"/>
      <c r="E502" s="564"/>
      <c r="F502" s="564"/>
      <c r="G502" s="564"/>
      <c r="H502" s="564"/>
      <c r="I502" s="564"/>
      <c r="J502" s="564"/>
    </row>
    <row r="503" spans="1:10" s="275" customFormat="1" ht="13.5" customHeight="1" thickBot="1" x14ac:dyDescent="0.25">
      <c r="A503" s="630" t="s">
        <v>1029</v>
      </c>
      <c r="B503" s="630"/>
      <c r="C503" s="630"/>
      <c r="D503" s="630"/>
      <c r="E503" s="630"/>
      <c r="F503" s="630"/>
      <c r="G503" s="630"/>
      <c r="H503" s="630"/>
      <c r="I503" s="630"/>
      <c r="J503" s="630"/>
    </row>
    <row r="504" spans="1:10" s="275" customFormat="1" ht="26.25" customHeight="1" thickTop="1" thickBot="1" x14ac:dyDescent="0.25">
      <c r="A504" s="657" t="s">
        <v>992</v>
      </c>
      <c r="B504" s="657" t="s">
        <v>993</v>
      </c>
      <c r="C504" s="656" t="s">
        <v>1004</v>
      </c>
      <c r="D504" s="656"/>
      <c r="E504" s="656"/>
      <c r="F504" s="656"/>
      <c r="G504" s="656" t="s">
        <v>1005</v>
      </c>
      <c r="H504" s="656"/>
      <c r="I504" s="656"/>
      <c r="J504" s="656"/>
    </row>
    <row r="505" spans="1:10" s="275" customFormat="1" ht="27" thickTop="1" thickBot="1" x14ac:dyDescent="0.25">
      <c r="A505" s="658"/>
      <c r="B505" s="658"/>
      <c r="C505" s="107" t="s">
        <v>994</v>
      </c>
      <c r="D505" s="107" t="s">
        <v>890</v>
      </c>
      <c r="E505" s="107" t="s">
        <v>889</v>
      </c>
      <c r="F505" s="107" t="s">
        <v>174</v>
      </c>
      <c r="G505" s="290" t="s">
        <v>997</v>
      </c>
      <c r="H505" s="107" t="s">
        <v>998</v>
      </c>
      <c r="I505" s="107" t="s">
        <v>999</v>
      </c>
      <c r="J505" s="107" t="s">
        <v>174</v>
      </c>
    </row>
    <row r="506" spans="1:10" s="275" customFormat="1" ht="13.5" thickTop="1" x14ac:dyDescent="0.2">
      <c r="A506" s="284">
        <v>1</v>
      </c>
      <c r="B506" s="285" t="s">
        <v>969</v>
      </c>
      <c r="C506" s="307"/>
      <c r="D506" s="148"/>
      <c r="E506" s="148"/>
      <c r="F506" s="301">
        <f>+E506+D506</f>
        <v>0</v>
      </c>
      <c r="G506" s="307"/>
      <c r="H506" s="281"/>
      <c r="I506" s="281"/>
      <c r="J506" s="304">
        <f>+I506+H506</f>
        <v>0</v>
      </c>
    </row>
    <row r="507" spans="1:10" s="275" customFormat="1" x14ac:dyDescent="0.2">
      <c r="A507" s="286">
        <v>2</v>
      </c>
      <c r="B507" s="287" t="s">
        <v>970</v>
      </c>
      <c r="C507" s="307"/>
      <c r="D507" s="282"/>
      <c r="E507" s="282"/>
      <c r="F507" s="302">
        <f>+E507+D507</f>
        <v>0</v>
      </c>
      <c r="G507" s="307"/>
      <c r="H507" s="282"/>
      <c r="I507" s="282"/>
      <c r="J507" s="305">
        <f>+I507+H507</f>
        <v>0</v>
      </c>
    </row>
    <row r="508" spans="1:10" s="275" customFormat="1" x14ac:dyDescent="0.2">
      <c r="A508" s="286">
        <v>3</v>
      </c>
      <c r="B508" s="287" t="s">
        <v>971</v>
      </c>
      <c r="C508" s="307"/>
      <c r="D508" s="282"/>
      <c r="E508" s="282"/>
      <c r="F508" s="302">
        <f t="shared" ref="F508:F528" si="55">+E508+D508</f>
        <v>0</v>
      </c>
      <c r="G508" s="307"/>
      <c r="H508" s="282"/>
      <c r="I508" s="282"/>
      <c r="J508" s="305">
        <f t="shared" ref="J508:J528" si="56">+I508+H508</f>
        <v>0</v>
      </c>
    </row>
    <row r="509" spans="1:10" s="275" customFormat="1" x14ac:dyDescent="0.2">
      <c r="A509" s="286">
        <v>4</v>
      </c>
      <c r="B509" s="287" t="s">
        <v>972</v>
      </c>
      <c r="C509" s="307"/>
      <c r="D509" s="282"/>
      <c r="E509" s="282"/>
      <c r="F509" s="302">
        <f t="shared" si="55"/>
        <v>0</v>
      </c>
      <c r="G509" s="307"/>
      <c r="H509" s="282"/>
      <c r="I509" s="282"/>
      <c r="J509" s="305">
        <f t="shared" si="56"/>
        <v>0</v>
      </c>
    </row>
    <row r="510" spans="1:10" s="275" customFormat="1" x14ac:dyDescent="0.2">
      <c r="A510" s="286">
        <v>5</v>
      </c>
      <c r="B510" s="287" t="s">
        <v>973</v>
      </c>
      <c r="C510" s="307"/>
      <c r="D510" s="282"/>
      <c r="E510" s="282"/>
      <c r="F510" s="302">
        <f t="shared" si="55"/>
        <v>0</v>
      </c>
      <c r="G510" s="307"/>
      <c r="H510" s="282"/>
      <c r="I510" s="282"/>
      <c r="J510" s="305">
        <f t="shared" si="56"/>
        <v>0</v>
      </c>
    </row>
    <row r="511" spans="1:10" s="275" customFormat="1" x14ac:dyDescent="0.2">
      <c r="A511" s="286">
        <v>6</v>
      </c>
      <c r="B511" s="287" t="s">
        <v>974</v>
      </c>
      <c r="C511" s="307"/>
      <c r="D511" s="282"/>
      <c r="E511" s="282"/>
      <c r="F511" s="302">
        <f t="shared" si="55"/>
        <v>0</v>
      </c>
      <c r="G511" s="307"/>
      <c r="H511" s="282"/>
      <c r="I511" s="282"/>
      <c r="J511" s="305">
        <f t="shared" si="56"/>
        <v>0</v>
      </c>
    </row>
    <row r="512" spans="1:10" s="275" customFormat="1" x14ac:dyDescent="0.2">
      <c r="A512" s="286">
        <v>7</v>
      </c>
      <c r="B512" s="287" t="s">
        <v>975</v>
      </c>
      <c r="C512" s="307"/>
      <c r="D512" s="282"/>
      <c r="E512" s="282"/>
      <c r="F512" s="302">
        <f t="shared" si="55"/>
        <v>0</v>
      </c>
      <c r="G512" s="307"/>
      <c r="H512" s="282"/>
      <c r="I512" s="282"/>
      <c r="J512" s="305">
        <f t="shared" si="56"/>
        <v>0</v>
      </c>
    </row>
    <row r="513" spans="1:10" s="275" customFormat="1" x14ac:dyDescent="0.2">
      <c r="A513" s="286">
        <v>8</v>
      </c>
      <c r="B513" s="287" t="s">
        <v>976</v>
      </c>
      <c r="C513" s="307"/>
      <c r="D513" s="282"/>
      <c r="E513" s="282"/>
      <c r="F513" s="302">
        <f t="shared" si="55"/>
        <v>0</v>
      </c>
      <c r="G513" s="307"/>
      <c r="H513" s="282"/>
      <c r="I513" s="282"/>
      <c r="J513" s="305">
        <f t="shared" si="56"/>
        <v>0</v>
      </c>
    </row>
    <row r="514" spans="1:10" s="275" customFormat="1" x14ac:dyDescent="0.2">
      <c r="A514" s="286">
        <v>9</v>
      </c>
      <c r="B514" s="287" t="s">
        <v>977</v>
      </c>
      <c r="C514" s="307"/>
      <c r="D514" s="282"/>
      <c r="E514" s="282"/>
      <c r="F514" s="302">
        <f t="shared" si="55"/>
        <v>0</v>
      </c>
      <c r="G514" s="307"/>
      <c r="H514" s="282"/>
      <c r="I514" s="282"/>
      <c r="J514" s="305">
        <f t="shared" si="56"/>
        <v>0</v>
      </c>
    </row>
    <row r="515" spans="1:10" s="275" customFormat="1" x14ac:dyDescent="0.2">
      <c r="A515" s="286">
        <v>10</v>
      </c>
      <c r="B515" s="287" t="s">
        <v>978</v>
      </c>
      <c r="C515" s="307"/>
      <c r="D515" s="282"/>
      <c r="E515" s="282"/>
      <c r="F515" s="302">
        <f t="shared" si="55"/>
        <v>0</v>
      </c>
      <c r="G515" s="307"/>
      <c r="H515" s="282"/>
      <c r="I515" s="282"/>
      <c r="J515" s="305">
        <f t="shared" si="56"/>
        <v>0</v>
      </c>
    </row>
    <row r="516" spans="1:10" s="275" customFormat="1" x14ac:dyDescent="0.2">
      <c r="A516" s="286">
        <v>11</v>
      </c>
      <c r="B516" s="287" t="s">
        <v>979</v>
      </c>
      <c r="C516" s="307"/>
      <c r="D516" s="282"/>
      <c r="E516" s="282"/>
      <c r="F516" s="302">
        <f t="shared" si="55"/>
        <v>0</v>
      </c>
      <c r="G516" s="307"/>
      <c r="H516" s="282"/>
      <c r="I516" s="282"/>
      <c r="J516" s="305">
        <f t="shared" si="56"/>
        <v>0</v>
      </c>
    </row>
    <row r="517" spans="1:10" s="275" customFormat="1" x14ac:dyDescent="0.2">
      <c r="A517" s="286">
        <v>12</v>
      </c>
      <c r="B517" s="287" t="s">
        <v>980</v>
      </c>
      <c r="C517" s="307"/>
      <c r="D517" s="282"/>
      <c r="E517" s="282"/>
      <c r="F517" s="302">
        <f t="shared" si="55"/>
        <v>0</v>
      </c>
      <c r="G517" s="307"/>
      <c r="H517" s="282"/>
      <c r="I517" s="282"/>
      <c r="J517" s="305">
        <f t="shared" si="56"/>
        <v>0</v>
      </c>
    </row>
    <row r="518" spans="1:10" s="275" customFormat="1" x14ac:dyDescent="0.2">
      <c r="A518" s="286">
        <v>13</v>
      </c>
      <c r="B518" s="287" t="s">
        <v>981</v>
      </c>
      <c r="C518" s="307"/>
      <c r="D518" s="282"/>
      <c r="E518" s="282"/>
      <c r="F518" s="302">
        <f t="shared" si="55"/>
        <v>0</v>
      </c>
      <c r="G518" s="307"/>
      <c r="H518" s="282"/>
      <c r="I518" s="282"/>
      <c r="J518" s="305">
        <f t="shared" si="56"/>
        <v>0</v>
      </c>
    </row>
    <row r="519" spans="1:10" s="275" customFormat="1" x14ac:dyDescent="0.2">
      <c r="A519" s="286">
        <v>14</v>
      </c>
      <c r="B519" s="287" t="s">
        <v>982</v>
      </c>
      <c r="C519" s="307"/>
      <c r="D519" s="282"/>
      <c r="E519" s="282"/>
      <c r="F519" s="302">
        <f t="shared" si="55"/>
        <v>0</v>
      </c>
      <c r="G519" s="307"/>
      <c r="H519" s="282"/>
      <c r="I519" s="282"/>
      <c r="J519" s="305">
        <f t="shared" si="56"/>
        <v>0</v>
      </c>
    </row>
    <row r="520" spans="1:10" s="275" customFormat="1" x14ac:dyDescent="0.2">
      <c r="A520" s="286">
        <v>15</v>
      </c>
      <c r="B520" s="287" t="s">
        <v>983</v>
      </c>
      <c r="C520" s="307"/>
      <c r="D520" s="282"/>
      <c r="E520" s="282"/>
      <c r="F520" s="302">
        <f t="shared" si="55"/>
        <v>0</v>
      </c>
      <c r="G520" s="307"/>
      <c r="H520" s="282"/>
      <c r="I520" s="282"/>
      <c r="J520" s="305">
        <f t="shared" si="56"/>
        <v>0</v>
      </c>
    </row>
    <row r="521" spans="1:10" s="275" customFormat="1" x14ac:dyDescent="0.2">
      <c r="A521" s="286">
        <v>16</v>
      </c>
      <c r="B521" s="287" t="s">
        <v>984</v>
      </c>
      <c r="C521" s="307"/>
      <c r="D521" s="282"/>
      <c r="E521" s="282"/>
      <c r="F521" s="302">
        <f t="shared" si="55"/>
        <v>0</v>
      </c>
      <c r="G521" s="307"/>
      <c r="H521" s="282"/>
      <c r="I521" s="282"/>
      <c r="J521" s="305">
        <f t="shared" si="56"/>
        <v>0</v>
      </c>
    </row>
    <row r="522" spans="1:10" s="275" customFormat="1" x14ac:dyDescent="0.2">
      <c r="A522" s="286">
        <v>17</v>
      </c>
      <c r="B522" s="287" t="s">
        <v>985</v>
      </c>
      <c r="C522" s="307"/>
      <c r="D522" s="282"/>
      <c r="E522" s="282"/>
      <c r="F522" s="302">
        <f t="shared" si="55"/>
        <v>0</v>
      </c>
      <c r="G522" s="307"/>
      <c r="H522" s="282"/>
      <c r="I522" s="282"/>
      <c r="J522" s="305">
        <f t="shared" si="56"/>
        <v>0</v>
      </c>
    </row>
    <row r="523" spans="1:10" s="275" customFormat="1" x14ac:dyDescent="0.2">
      <c r="A523" s="286">
        <v>18</v>
      </c>
      <c r="B523" s="287" t="s">
        <v>986</v>
      </c>
      <c r="C523" s="307"/>
      <c r="D523" s="282"/>
      <c r="E523" s="282"/>
      <c r="F523" s="302">
        <f t="shared" si="55"/>
        <v>0</v>
      </c>
      <c r="G523" s="307"/>
      <c r="H523" s="282"/>
      <c r="I523" s="282"/>
      <c r="J523" s="305">
        <f t="shared" si="56"/>
        <v>0</v>
      </c>
    </row>
    <row r="524" spans="1:10" s="275" customFormat="1" x14ac:dyDescent="0.2">
      <c r="A524" s="286">
        <v>19</v>
      </c>
      <c r="B524" s="287" t="s">
        <v>987</v>
      </c>
      <c r="C524" s="307"/>
      <c r="D524" s="282"/>
      <c r="E524" s="282"/>
      <c r="F524" s="302">
        <f t="shared" si="55"/>
        <v>0</v>
      </c>
      <c r="G524" s="307"/>
      <c r="H524" s="282"/>
      <c r="I524" s="282"/>
      <c r="J524" s="305">
        <f t="shared" si="56"/>
        <v>0</v>
      </c>
    </row>
    <row r="525" spans="1:10" s="275" customFormat="1" x14ac:dyDescent="0.2">
      <c r="A525" s="286">
        <v>20</v>
      </c>
      <c r="B525" s="287" t="s">
        <v>988</v>
      </c>
      <c r="C525" s="307"/>
      <c r="D525" s="282"/>
      <c r="E525" s="282"/>
      <c r="F525" s="302">
        <f t="shared" si="55"/>
        <v>0</v>
      </c>
      <c r="G525" s="307"/>
      <c r="H525" s="282"/>
      <c r="I525" s="282"/>
      <c r="J525" s="305">
        <f t="shared" si="56"/>
        <v>0</v>
      </c>
    </row>
    <row r="526" spans="1:10" s="275" customFormat="1" x14ac:dyDescent="0.2">
      <c r="A526" s="286">
        <v>21</v>
      </c>
      <c r="B526" s="287" t="s">
        <v>989</v>
      </c>
      <c r="C526" s="307"/>
      <c r="D526" s="282"/>
      <c r="E526" s="282"/>
      <c r="F526" s="302">
        <f t="shared" si="55"/>
        <v>0</v>
      </c>
      <c r="G526" s="307"/>
      <c r="H526" s="282"/>
      <c r="I526" s="282"/>
      <c r="J526" s="305">
        <f t="shared" si="56"/>
        <v>0</v>
      </c>
    </row>
    <row r="527" spans="1:10" s="275" customFormat="1" x14ac:dyDescent="0.2">
      <c r="A527" s="286">
        <v>22</v>
      </c>
      <c r="B527" s="287" t="s">
        <v>990</v>
      </c>
      <c r="C527" s="307"/>
      <c r="D527" s="282"/>
      <c r="E527" s="282"/>
      <c r="F527" s="302">
        <f t="shared" si="55"/>
        <v>0</v>
      </c>
      <c r="G527" s="307"/>
      <c r="H527" s="282"/>
      <c r="I527" s="282"/>
      <c r="J527" s="305">
        <f t="shared" si="56"/>
        <v>0</v>
      </c>
    </row>
    <row r="528" spans="1:10" s="275" customFormat="1" ht="13.5" thickBot="1" x14ac:dyDescent="0.25">
      <c r="A528" s="288">
        <v>23</v>
      </c>
      <c r="B528" s="289" t="s">
        <v>991</v>
      </c>
      <c r="C528" s="307"/>
      <c r="D528" s="283"/>
      <c r="E528" s="283"/>
      <c r="F528" s="303">
        <f t="shared" si="55"/>
        <v>0</v>
      </c>
      <c r="G528" s="307"/>
      <c r="H528" s="283"/>
      <c r="I528" s="283"/>
      <c r="J528" s="306">
        <f t="shared" si="56"/>
        <v>0</v>
      </c>
    </row>
    <row r="529" spans="1:13" s="275" customFormat="1" ht="13.5" customHeight="1" thickTop="1" x14ac:dyDescent="0.2">
      <c r="A529" s="662" t="s">
        <v>932</v>
      </c>
      <c r="B529" s="662"/>
      <c r="C529" s="662"/>
      <c r="D529" s="662"/>
      <c r="E529" s="662"/>
      <c r="F529" s="662"/>
      <c r="G529" s="662"/>
      <c r="H529" s="662"/>
      <c r="I529" s="662"/>
      <c r="J529" s="662"/>
    </row>
    <row r="530" spans="1:13" s="275" customFormat="1" x14ac:dyDescent="0.2"/>
    <row r="531" spans="1:13" s="275" customFormat="1" x14ac:dyDescent="0.2"/>
    <row r="532" spans="1:13" s="275" customFormat="1" x14ac:dyDescent="0.2"/>
    <row r="533" spans="1:13" ht="15" x14ac:dyDescent="0.25">
      <c r="A533" s="1" t="s">
        <v>209</v>
      </c>
    </row>
    <row r="535" spans="1:13" s="75" customFormat="1" x14ac:dyDescent="0.2">
      <c r="B535" s="629" t="s">
        <v>210</v>
      </c>
      <c r="C535" s="629"/>
      <c r="D535" s="629"/>
      <c r="E535" s="629"/>
      <c r="F535" s="629"/>
      <c r="G535" s="629"/>
      <c r="H535" s="629"/>
      <c r="I535" s="629"/>
      <c r="J535" s="629"/>
      <c r="K535" s="91"/>
      <c r="L535" s="91"/>
      <c r="M535" s="91"/>
    </row>
    <row r="536" spans="1:13" s="75" customFormat="1" ht="13.5" thickBot="1" x14ac:dyDescent="0.25">
      <c r="B536" s="628" t="s">
        <v>1030</v>
      </c>
      <c r="C536" s="628"/>
      <c r="D536" s="628"/>
      <c r="E536" s="628"/>
      <c r="F536" s="628"/>
      <c r="G536" s="628"/>
      <c r="H536" s="628"/>
      <c r="I536" s="628"/>
      <c r="J536" s="628"/>
      <c r="K536" s="90"/>
      <c r="L536" s="90"/>
      <c r="M536" s="90"/>
    </row>
    <row r="537" spans="1:13" s="75" customFormat="1" ht="14.25" thickTop="1" thickBot="1" x14ac:dyDescent="0.25">
      <c r="B537" s="578">
        <v>1</v>
      </c>
      <c r="C537" s="578"/>
      <c r="D537" s="578"/>
      <c r="E537" s="117">
        <v>2</v>
      </c>
      <c r="F537" s="117">
        <v>3</v>
      </c>
      <c r="G537" s="117">
        <v>4</v>
      </c>
      <c r="H537" s="117">
        <v>5</v>
      </c>
      <c r="I537" s="117">
        <v>6</v>
      </c>
      <c r="J537" s="117">
        <v>7</v>
      </c>
      <c r="K537" s="86"/>
      <c r="L537" s="87"/>
      <c r="M537" s="87"/>
    </row>
    <row r="538" spans="1:13" s="75" customFormat="1" ht="73.5" thickTop="1" thickBot="1" x14ac:dyDescent="0.25">
      <c r="B538" s="579" t="s">
        <v>774</v>
      </c>
      <c r="C538" s="579"/>
      <c r="D538" s="579"/>
      <c r="E538" s="118" t="s">
        <v>934</v>
      </c>
      <c r="F538" s="118" t="s">
        <v>935</v>
      </c>
      <c r="G538" s="118" t="s">
        <v>957</v>
      </c>
      <c r="H538" s="118" t="s">
        <v>958</v>
      </c>
      <c r="I538" s="118" t="s">
        <v>936</v>
      </c>
      <c r="J538" s="118" t="s">
        <v>937</v>
      </c>
      <c r="K538" s="88"/>
      <c r="L538" s="77"/>
      <c r="M538" s="77"/>
    </row>
    <row r="539" spans="1:13" s="75" customFormat="1" ht="13.5" thickTop="1" x14ac:dyDescent="0.2">
      <c r="B539" s="580" t="s">
        <v>1114</v>
      </c>
      <c r="C539" s="580"/>
      <c r="D539" s="580"/>
      <c r="E539" s="221">
        <v>46</v>
      </c>
      <c r="F539" s="92">
        <v>18</v>
      </c>
      <c r="G539" s="92">
        <v>15</v>
      </c>
      <c r="H539" s="92">
        <v>0</v>
      </c>
      <c r="I539" s="92">
        <v>4</v>
      </c>
      <c r="J539" s="92">
        <v>24</v>
      </c>
      <c r="K539" s="77"/>
      <c r="L539" s="77"/>
      <c r="M539" s="77"/>
    </row>
    <row r="540" spans="1:13" s="75" customFormat="1" ht="13.5" thickBot="1" x14ac:dyDescent="0.25">
      <c r="B540" s="565"/>
      <c r="C540" s="565"/>
      <c r="D540" s="565"/>
      <c r="E540" s="101"/>
      <c r="F540" s="93"/>
      <c r="G540" s="93"/>
      <c r="H540" s="93"/>
      <c r="I540" s="93"/>
      <c r="J540" s="93"/>
      <c r="K540" s="77"/>
      <c r="L540" s="77"/>
      <c r="M540" s="77"/>
    </row>
    <row r="541" spans="1:13" s="75" customFormat="1" hidden="1" x14ac:dyDescent="0.2">
      <c r="B541" s="565"/>
      <c r="C541" s="565"/>
      <c r="D541" s="565"/>
      <c r="E541" s="101"/>
      <c r="F541" s="93"/>
      <c r="G541" s="93"/>
      <c r="H541" s="93"/>
      <c r="I541" s="93"/>
      <c r="J541" s="93"/>
      <c r="K541" s="77"/>
      <c r="L541" s="77"/>
      <c r="M541" s="77"/>
    </row>
    <row r="542" spans="1:13" s="75" customFormat="1" hidden="1" x14ac:dyDescent="0.2">
      <c r="B542" s="565"/>
      <c r="C542" s="565"/>
      <c r="D542" s="565"/>
      <c r="E542" s="101"/>
      <c r="F542" s="93"/>
      <c r="G542" s="93"/>
      <c r="H542" s="93"/>
      <c r="I542" s="93"/>
      <c r="J542" s="93"/>
      <c r="K542" s="77"/>
      <c r="L542" s="77"/>
      <c r="M542" s="77"/>
    </row>
    <row r="543" spans="1:13" s="75" customFormat="1" hidden="1" x14ac:dyDescent="0.2">
      <c r="B543" s="565"/>
      <c r="C543" s="565"/>
      <c r="D543" s="565"/>
      <c r="E543" s="101"/>
      <c r="F543" s="93"/>
      <c r="G543" s="93"/>
      <c r="H543" s="93"/>
      <c r="I543" s="93"/>
      <c r="J543" s="93"/>
      <c r="K543" s="77"/>
      <c r="L543" s="77"/>
      <c r="M543" s="77"/>
    </row>
    <row r="544" spans="1:13" s="75" customFormat="1" hidden="1" x14ac:dyDescent="0.2">
      <c r="B544" s="565"/>
      <c r="C544" s="565"/>
      <c r="D544" s="565"/>
      <c r="E544" s="101"/>
      <c r="F544" s="93"/>
      <c r="G544" s="93"/>
      <c r="H544" s="93"/>
      <c r="I544" s="93"/>
      <c r="J544" s="93"/>
      <c r="K544" s="77"/>
      <c r="L544" s="77"/>
      <c r="M544" s="77"/>
    </row>
    <row r="545" spans="2:13" s="75" customFormat="1" hidden="1" x14ac:dyDescent="0.2">
      <c r="B545" s="565"/>
      <c r="C545" s="565"/>
      <c r="D545" s="565"/>
      <c r="E545" s="101"/>
      <c r="F545" s="93"/>
      <c r="G545" s="93"/>
      <c r="H545" s="93"/>
      <c r="I545" s="93"/>
      <c r="J545" s="93"/>
      <c r="K545" s="77"/>
      <c r="L545" s="77"/>
      <c r="M545" s="77"/>
    </row>
    <row r="546" spans="2:13" s="75" customFormat="1" hidden="1" x14ac:dyDescent="0.2">
      <c r="B546" s="551"/>
      <c r="C546" s="552"/>
      <c r="D546" s="553"/>
      <c r="E546" s="101"/>
      <c r="F546" s="93"/>
      <c r="G546" s="93"/>
      <c r="H546" s="93"/>
      <c r="I546" s="93"/>
      <c r="J546" s="93"/>
      <c r="K546" s="77"/>
      <c r="L546" s="77"/>
      <c r="M546" s="77"/>
    </row>
    <row r="547" spans="2:13" s="75" customFormat="1" hidden="1" x14ac:dyDescent="0.2">
      <c r="B547" s="565"/>
      <c r="C547" s="565"/>
      <c r="D547" s="565"/>
      <c r="E547" s="101"/>
      <c r="F547" s="93"/>
      <c r="G547" s="93"/>
      <c r="H547" s="93"/>
      <c r="I547" s="93"/>
      <c r="J547" s="93"/>
      <c r="K547" s="77"/>
      <c r="L547" s="77"/>
      <c r="M547" s="77"/>
    </row>
    <row r="548" spans="2:13" s="75" customFormat="1" hidden="1" x14ac:dyDescent="0.2">
      <c r="B548" s="565"/>
      <c r="C548" s="565"/>
      <c r="D548" s="565"/>
      <c r="E548" s="101"/>
      <c r="F548" s="93"/>
      <c r="G548" s="93"/>
      <c r="H548" s="93"/>
      <c r="I548" s="93"/>
      <c r="J548" s="93"/>
      <c r="K548" s="77"/>
      <c r="L548" s="77"/>
      <c r="M548" s="77"/>
    </row>
    <row r="549" spans="2:13" s="75" customFormat="1" ht="13.5" hidden="1" thickBot="1" x14ac:dyDescent="0.25">
      <c r="B549" s="581"/>
      <c r="C549" s="581"/>
      <c r="D549" s="581"/>
      <c r="E549" s="108"/>
      <c r="F549" s="94"/>
      <c r="G549" s="94"/>
      <c r="H549" s="94"/>
      <c r="I549" s="94"/>
      <c r="J549" s="94"/>
      <c r="K549" s="77"/>
      <c r="L549" s="77"/>
      <c r="M549" s="77"/>
    </row>
    <row r="550" spans="2:13" s="75" customFormat="1" ht="14.25" thickTop="1" thickBot="1" x14ac:dyDescent="0.25">
      <c r="B550" s="579" t="s">
        <v>202</v>
      </c>
      <c r="C550" s="579"/>
      <c r="D550" s="579"/>
      <c r="E550" s="107">
        <f t="shared" ref="E550:H550" si="57">SUM(E539:E549)</f>
        <v>46</v>
      </c>
      <c r="F550" s="89">
        <f t="shared" si="57"/>
        <v>18</v>
      </c>
      <c r="G550" s="89">
        <f t="shared" si="57"/>
        <v>15</v>
      </c>
      <c r="H550" s="89">
        <f t="shared" si="57"/>
        <v>0</v>
      </c>
      <c r="I550" s="89">
        <f t="shared" ref="I550" si="58">SUM(I539:I549)</f>
        <v>4</v>
      </c>
      <c r="J550" s="89">
        <f t="shared" ref="J550" si="59">SUM(J539:J549)</f>
        <v>24</v>
      </c>
      <c r="K550" s="77"/>
      <c r="L550" s="77"/>
      <c r="M550" s="77"/>
    </row>
    <row r="551" spans="2:13" s="75" customFormat="1" ht="27" thickTop="1" thickBot="1" x14ac:dyDescent="0.25">
      <c r="B551" s="582"/>
      <c r="C551" s="583"/>
      <c r="D551" s="584"/>
      <c r="E551" s="554"/>
      <c r="F551" s="109" t="s">
        <v>1006</v>
      </c>
      <c r="G551" s="109" t="s">
        <v>1007</v>
      </c>
      <c r="H551" s="582"/>
      <c r="I551" s="583"/>
      <c r="J551" s="584"/>
      <c r="K551" s="77"/>
      <c r="L551" s="77"/>
      <c r="M551" s="77"/>
    </row>
    <row r="552" spans="2:13" s="75" customFormat="1" ht="14.25" thickTop="1" thickBot="1" x14ac:dyDescent="0.25">
      <c r="B552" s="585"/>
      <c r="C552" s="586"/>
      <c r="D552" s="587"/>
      <c r="E552" s="555"/>
      <c r="F552" s="116">
        <f>F550/E550*100</f>
        <v>39.130434782608695</v>
      </c>
      <c r="G552" s="116">
        <f>G550/F550*100</f>
        <v>83.333333333333343</v>
      </c>
      <c r="H552" s="585"/>
      <c r="I552" s="586"/>
      <c r="J552" s="587"/>
      <c r="K552" s="77"/>
      <c r="L552" s="77"/>
      <c r="M552" s="77"/>
    </row>
    <row r="553" spans="2:13" s="75" customFormat="1" ht="13.5" thickTop="1" x14ac:dyDescent="0.2"/>
    <row r="554" spans="2:13" s="75" customFormat="1" x14ac:dyDescent="0.2"/>
    <row r="555" spans="2:13" hidden="1" x14ac:dyDescent="0.2"/>
    <row r="556" spans="2:13" hidden="1" x14ac:dyDescent="0.2">
      <c r="B556" s="564" t="s">
        <v>211</v>
      </c>
      <c r="C556" s="564"/>
      <c r="D556" s="564"/>
      <c r="E556" s="564"/>
      <c r="F556" s="564"/>
      <c r="G556" s="564"/>
      <c r="H556" s="564"/>
      <c r="I556" s="564"/>
      <c r="J556" s="564"/>
    </row>
    <row r="557" spans="2:13" ht="13.5" hidden="1" customHeight="1" thickBot="1" x14ac:dyDescent="0.25">
      <c r="B557" s="630" t="s">
        <v>1031</v>
      </c>
      <c r="C557" s="630"/>
      <c r="D557" s="630"/>
      <c r="E557" s="630"/>
      <c r="F557" s="630"/>
      <c r="G557" s="630"/>
      <c r="H557" s="630"/>
      <c r="I557" s="630"/>
      <c r="J557" s="630"/>
    </row>
    <row r="558" spans="2:13" s="84" customFormat="1" ht="14.25" hidden="1" thickTop="1" thickBot="1" x14ac:dyDescent="0.25">
      <c r="B558" s="578">
        <v>1</v>
      </c>
      <c r="C558" s="578"/>
      <c r="D558" s="578"/>
      <c r="E558" s="117">
        <v>2</v>
      </c>
      <c r="F558" s="117">
        <v>3</v>
      </c>
      <c r="G558" s="117">
        <v>4</v>
      </c>
      <c r="H558" s="117">
        <v>5</v>
      </c>
      <c r="I558" s="117">
        <v>6</v>
      </c>
      <c r="J558" s="117">
        <v>7</v>
      </c>
      <c r="K558" s="86"/>
      <c r="L558" s="96"/>
      <c r="M558" s="96"/>
    </row>
    <row r="559" spans="2:13" s="84" customFormat="1" ht="73.5" hidden="1" thickTop="1" thickBot="1" x14ac:dyDescent="0.25">
      <c r="B559" s="579" t="s">
        <v>774</v>
      </c>
      <c r="C559" s="579"/>
      <c r="D559" s="579"/>
      <c r="E559" s="118" t="s">
        <v>934</v>
      </c>
      <c r="F559" s="118" t="s">
        <v>935</v>
      </c>
      <c r="G559" s="118" t="s">
        <v>957</v>
      </c>
      <c r="H559" s="118" t="s">
        <v>958</v>
      </c>
      <c r="I559" s="118" t="s">
        <v>936</v>
      </c>
      <c r="J559" s="118" t="s">
        <v>937</v>
      </c>
      <c r="K559" s="88"/>
      <c r="L559" s="83"/>
      <c r="M559" s="83"/>
    </row>
    <row r="560" spans="2:13" s="84" customFormat="1" ht="13.5" hidden="1" thickTop="1" x14ac:dyDescent="0.2">
      <c r="B560" s="580"/>
      <c r="C560" s="580"/>
      <c r="D560" s="580"/>
      <c r="E560" s="222">
        <f>+D362</f>
        <v>0</v>
      </c>
      <c r="F560" s="92"/>
      <c r="G560" s="92"/>
      <c r="H560" s="92"/>
      <c r="I560" s="92"/>
      <c r="J560" s="92"/>
      <c r="K560" s="83"/>
      <c r="L560" s="83"/>
      <c r="M560" s="83"/>
    </row>
    <row r="561" spans="2:13" s="84" customFormat="1" hidden="1" x14ac:dyDescent="0.2">
      <c r="B561" s="565"/>
      <c r="C561" s="565"/>
      <c r="D561" s="565"/>
      <c r="E561" s="101"/>
      <c r="F561" s="93"/>
      <c r="G561" s="93"/>
      <c r="H561" s="93"/>
      <c r="I561" s="93"/>
      <c r="J561" s="93"/>
      <c r="K561" s="83"/>
      <c r="L561" s="83"/>
      <c r="M561" s="83"/>
    </row>
    <row r="562" spans="2:13" s="84" customFormat="1" hidden="1" x14ac:dyDescent="0.2">
      <c r="B562" s="565"/>
      <c r="C562" s="565"/>
      <c r="D562" s="565"/>
      <c r="E562" s="101"/>
      <c r="F562" s="93"/>
      <c r="G562" s="93"/>
      <c r="H562" s="93"/>
      <c r="I562" s="93"/>
      <c r="J562" s="93"/>
      <c r="K562" s="83"/>
      <c r="L562" s="83"/>
      <c r="M562" s="83"/>
    </row>
    <row r="563" spans="2:13" s="84" customFormat="1" hidden="1" x14ac:dyDescent="0.2">
      <c r="B563" s="565"/>
      <c r="C563" s="565"/>
      <c r="D563" s="565"/>
      <c r="E563" s="101"/>
      <c r="F563" s="93"/>
      <c r="G563" s="93"/>
      <c r="H563" s="93"/>
      <c r="I563" s="93"/>
      <c r="J563" s="93"/>
      <c r="K563" s="83"/>
      <c r="L563" s="83"/>
      <c r="M563" s="83"/>
    </row>
    <row r="564" spans="2:13" s="84" customFormat="1" hidden="1" x14ac:dyDescent="0.2">
      <c r="B564" s="565"/>
      <c r="C564" s="565"/>
      <c r="D564" s="565"/>
      <c r="E564" s="101"/>
      <c r="F564" s="93"/>
      <c r="G564" s="93"/>
      <c r="H564" s="93"/>
      <c r="I564" s="93"/>
      <c r="J564" s="93"/>
      <c r="K564" s="83"/>
      <c r="L564" s="83"/>
      <c r="M564" s="83"/>
    </row>
    <row r="565" spans="2:13" s="84" customFormat="1" hidden="1" x14ac:dyDescent="0.2">
      <c r="B565" s="565"/>
      <c r="C565" s="565"/>
      <c r="D565" s="565"/>
      <c r="E565" s="101"/>
      <c r="F565" s="93"/>
      <c r="G565" s="93"/>
      <c r="H565" s="93"/>
      <c r="I565" s="93"/>
      <c r="J565" s="93"/>
      <c r="K565" s="83"/>
      <c r="L565" s="83"/>
      <c r="M565" s="83"/>
    </row>
    <row r="566" spans="2:13" s="84" customFormat="1" hidden="1" x14ac:dyDescent="0.2">
      <c r="B566" s="565"/>
      <c r="C566" s="565"/>
      <c r="D566" s="565"/>
      <c r="E566" s="101"/>
      <c r="F566" s="93"/>
      <c r="G566" s="93"/>
      <c r="H566" s="93"/>
      <c r="I566" s="93"/>
      <c r="J566" s="93"/>
      <c r="K566" s="83"/>
      <c r="L566" s="83"/>
      <c r="M566" s="83"/>
    </row>
    <row r="567" spans="2:13" s="84" customFormat="1" hidden="1" x14ac:dyDescent="0.2">
      <c r="B567" s="551"/>
      <c r="C567" s="552"/>
      <c r="D567" s="553"/>
      <c r="E567" s="101"/>
      <c r="F567" s="93"/>
      <c r="G567" s="93"/>
      <c r="H567" s="93"/>
      <c r="I567" s="93"/>
      <c r="J567" s="93"/>
      <c r="K567" s="83"/>
      <c r="L567" s="83"/>
      <c r="M567" s="83"/>
    </row>
    <row r="568" spans="2:13" s="84" customFormat="1" hidden="1" x14ac:dyDescent="0.2">
      <c r="B568" s="565"/>
      <c r="C568" s="565"/>
      <c r="D568" s="565"/>
      <c r="E568" s="101"/>
      <c r="F568" s="93"/>
      <c r="G568" s="93"/>
      <c r="H568" s="93"/>
      <c r="I568" s="93"/>
      <c r="J568" s="93"/>
      <c r="K568" s="83"/>
      <c r="L568" s="83"/>
      <c r="M568" s="83"/>
    </row>
    <row r="569" spans="2:13" s="84" customFormat="1" hidden="1" x14ac:dyDescent="0.2">
      <c r="B569" s="565"/>
      <c r="C569" s="565"/>
      <c r="D569" s="565"/>
      <c r="E569" s="101"/>
      <c r="F569" s="93"/>
      <c r="G569" s="93"/>
      <c r="H569" s="93"/>
      <c r="I569" s="93"/>
      <c r="J569" s="93"/>
      <c r="K569" s="83"/>
      <c r="L569" s="83"/>
      <c r="M569" s="83"/>
    </row>
    <row r="570" spans="2:13" s="84" customFormat="1" ht="13.5" hidden="1" thickBot="1" x14ac:dyDescent="0.25">
      <c r="B570" s="581"/>
      <c r="C570" s="581"/>
      <c r="D570" s="581"/>
      <c r="E570" s="108"/>
      <c r="F570" s="94"/>
      <c r="G570" s="94"/>
      <c r="H570" s="94"/>
      <c r="I570" s="94"/>
      <c r="J570" s="94"/>
      <c r="K570" s="83"/>
      <c r="L570" s="83"/>
      <c r="M570" s="83"/>
    </row>
    <row r="571" spans="2:13" s="84" customFormat="1" ht="14.25" hidden="1" thickTop="1" thickBot="1" x14ac:dyDescent="0.25">
      <c r="B571" s="579" t="s">
        <v>202</v>
      </c>
      <c r="C571" s="579"/>
      <c r="D571" s="579"/>
      <c r="E571" s="107">
        <f t="shared" ref="E571:J571" si="60">SUM(E560:E570)</f>
        <v>0</v>
      </c>
      <c r="F571" s="89">
        <f t="shared" si="60"/>
        <v>0</v>
      </c>
      <c r="G571" s="89">
        <f t="shared" si="60"/>
        <v>0</v>
      </c>
      <c r="H571" s="89">
        <f t="shared" si="60"/>
        <v>0</v>
      </c>
      <c r="I571" s="89">
        <f t="shared" si="60"/>
        <v>0</v>
      </c>
      <c r="J571" s="89">
        <f t="shared" si="60"/>
        <v>0</v>
      </c>
      <c r="K571" s="83"/>
      <c r="L571" s="83"/>
      <c r="M571" s="83"/>
    </row>
    <row r="572" spans="2:13" s="84" customFormat="1" ht="27" hidden="1" thickTop="1" thickBot="1" x14ac:dyDescent="0.25">
      <c r="B572" s="582"/>
      <c r="C572" s="583"/>
      <c r="D572" s="584"/>
      <c r="E572" s="554"/>
      <c r="F572" s="109" t="s">
        <v>1006</v>
      </c>
      <c r="G572" s="109" t="s">
        <v>1007</v>
      </c>
      <c r="H572" s="582"/>
      <c r="I572" s="583"/>
      <c r="J572" s="584"/>
      <c r="K572" s="83"/>
      <c r="L572" s="83"/>
      <c r="M572" s="83"/>
    </row>
    <row r="573" spans="2:13" s="84" customFormat="1" ht="14.25" hidden="1" thickTop="1" thickBot="1" x14ac:dyDescent="0.25">
      <c r="B573" s="585"/>
      <c r="C573" s="586"/>
      <c r="D573" s="587"/>
      <c r="E573" s="555"/>
      <c r="F573" s="116" t="e">
        <f>F571/E571*100</f>
        <v>#DIV/0!</v>
      </c>
      <c r="G573" s="116" t="e">
        <f>G571/F571*100</f>
        <v>#DIV/0!</v>
      </c>
      <c r="H573" s="585"/>
      <c r="I573" s="586"/>
      <c r="J573" s="587"/>
      <c r="K573" s="83"/>
      <c r="L573" s="83"/>
      <c r="M573" s="83"/>
    </row>
    <row r="574" spans="2:13" ht="13.5" hidden="1" thickTop="1" x14ac:dyDescent="0.2"/>
    <row r="576" spans="2:13" x14ac:dyDescent="0.2">
      <c r="B576" s="564" t="s">
        <v>212</v>
      </c>
      <c r="C576" s="564"/>
      <c r="D576" s="564"/>
      <c r="E576" s="564"/>
      <c r="F576" s="564"/>
      <c r="G576" s="564"/>
      <c r="H576" s="564"/>
      <c r="I576" s="564"/>
      <c r="J576" s="564"/>
    </row>
    <row r="577" spans="2:13" ht="13.5" customHeight="1" thickBot="1" x14ac:dyDescent="0.25">
      <c r="B577" s="630" t="s">
        <v>1032</v>
      </c>
      <c r="C577" s="630"/>
      <c r="D577" s="630"/>
      <c r="E577" s="630"/>
      <c r="F577" s="630"/>
      <c r="G577" s="630"/>
      <c r="H577" s="630"/>
      <c r="I577" s="630"/>
      <c r="J577" s="630"/>
    </row>
    <row r="578" spans="2:13" s="84" customFormat="1" ht="14.25" thickTop="1" thickBot="1" x14ac:dyDescent="0.25">
      <c r="B578" s="578">
        <v>1</v>
      </c>
      <c r="C578" s="578"/>
      <c r="D578" s="578"/>
      <c r="E578" s="117">
        <v>2</v>
      </c>
      <c r="F578" s="117">
        <v>3</v>
      </c>
      <c r="G578" s="117">
        <v>4</v>
      </c>
      <c r="H578" s="117">
        <v>5</v>
      </c>
      <c r="I578" s="117">
        <v>6</v>
      </c>
      <c r="J578" s="117">
        <v>7</v>
      </c>
      <c r="K578" s="86"/>
      <c r="L578" s="96"/>
      <c r="M578" s="96"/>
    </row>
    <row r="579" spans="2:13" s="84" customFormat="1" ht="73.5" thickTop="1" thickBot="1" x14ac:dyDescent="0.25">
      <c r="B579" s="579" t="s">
        <v>774</v>
      </c>
      <c r="C579" s="579"/>
      <c r="D579" s="579"/>
      <c r="E579" s="118" t="s">
        <v>934</v>
      </c>
      <c r="F579" s="118" t="s">
        <v>935</v>
      </c>
      <c r="G579" s="118" t="s">
        <v>957</v>
      </c>
      <c r="H579" s="118" t="s">
        <v>958</v>
      </c>
      <c r="I579" s="118" t="s">
        <v>936</v>
      </c>
      <c r="J579" s="118" t="s">
        <v>937</v>
      </c>
      <c r="K579" s="88"/>
      <c r="L579" s="83"/>
      <c r="M579" s="83"/>
    </row>
    <row r="580" spans="2:13" s="84" customFormat="1" ht="13.5" thickTop="1" x14ac:dyDescent="0.2">
      <c r="B580" s="625" t="s">
        <v>1115</v>
      </c>
      <c r="C580" s="626"/>
      <c r="D580" s="627"/>
      <c r="E580" s="222">
        <v>25</v>
      </c>
      <c r="F580" s="92">
        <v>11</v>
      </c>
      <c r="G580" s="92">
        <v>7</v>
      </c>
      <c r="H580" s="92">
        <v>0</v>
      </c>
      <c r="I580" s="92">
        <v>3</v>
      </c>
      <c r="J580" s="92">
        <v>11</v>
      </c>
      <c r="K580" s="83"/>
      <c r="L580" s="83"/>
      <c r="M580" s="83"/>
    </row>
    <row r="581" spans="2:13" s="84" customFormat="1" x14ac:dyDescent="0.2">
      <c r="B581" s="551" t="s">
        <v>1116</v>
      </c>
      <c r="C581" s="552"/>
      <c r="D581" s="553"/>
      <c r="E581" s="101">
        <v>23</v>
      </c>
      <c r="F581" s="404">
        <v>7</v>
      </c>
      <c r="G581" s="404">
        <v>4</v>
      </c>
      <c r="H581" s="404">
        <v>0</v>
      </c>
      <c r="I581" s="404">
        <v>3</v>
      </c>
      <c r="J581" s="404">
        <v>13</v>
      </c>
      <c r="K581" s="83"/>
      <c r="L581" s="83"/>
      <c r="M581" s="83"/>
    </row>
    <row r="582" spans="2:13" s="84" customFormat="1" x14ac:dyDescent="0.2">
      <c r="B582" s="551" t="s">
        <v>1117</v>
      </c>
      <c r="C582" s="552"/>
      <c r="D582" s="553"/>
      <c r="E582" s="101">
        <v>6</v>
      </c>
      <c r="F582" s="404">
        <v>2</v>
      </c>
      <c r="G582" s="404">
        <v>1</v>
      </c>
      <c r="H582" s="404">
        <v>0</v>
      </c>
      <c r="I582" s="404">
        <v>0</v>
      </c>
      <c r="J582" s="404">
        <v>4</v>
      </c>
      <c r="K582" s="83"/>
      <c r="L582" s="83"/>
      <c r="M582" s="83"/>
    </row>
    <row r="583" spans="2:13" s="84" customFormat="1" x14ac:dyDescent="0.2">
      <c r="B583" s="551" t="s">
        <v>1118</v>
      </c>
      <c r="C583" s="552"/>
      <c r="D583" s="553"/>
      <c r="E583" s="101">
        <v>10</v>
      </c>
      <c r="F583" s="404">
        <v>3</v>
      </c>
      <c r="G583" s="404">
        <v>3</v>
      </c>
      <c r="H583" s="404">
        <v>0</v>
      </c>
      <c r="I583" s="404">
        <v>0</v>
      </c>
      <c r="J583" s="404">
        <v>7</v>
      </c>
      <c r="K583" s="83"/>
      <c r="L583" s="83"/>
      <c r="M583" s="83"/>
    </row>
    <row r="584" spans="2:13" s="84" customFormat="1" x14ac:dyDescent="0.2">
      <c r="B584" s="565"/>
      <c r="C584" s="565"/>
      <c r="D584" s="565"/>
      <c r="E584" s="101"/>
      <c r="F584" s="93"/>
      <c r="G584" s="93"/>
      <c r="H584" s="93"/>
      <c r="I584" s="93"/>
      <c r="J584" s="93"/>
      <c r="K584" s="83"/>
      <c r="L584" s="83"/>
      <c r="M584" s="83"/>
    </row>
    <row r="585" spans="2:13" s="84" customFormat="1" hidden="1" x14ac:dyDescent="0.2">
      <c r="B585" s="565"/>
      <c r="C585" s="565"/>
      <c r="D585" s="565"/>
      <c r="E585" s="101"/>
      <c r="F585" s="93"/>
      <c r="G585" s="93"/>
      <c r="H585" s="93"/>
      <c r="I585" s="93"/>
      <c r="J585" s="93"/>
      <c r="K585" s="83"/>
      <c r="L585" s="83"/>
      <c r="M585" s="83"/>
    </row>
    <row r="586" spans="2:13" s="84" customFormat="1" hidden="1" x14ac:dyDescent="0.2">
      <c r="B586" s="565"/>
      <c r="C586" s="565"/>
      <c r="D586" s="565"/>
      <c r="E586" s="101"/>
      <c r="F586" s="93"/>
      <c r="G586" s="93"/>
      <c r="H586" s="93"/>
      <c r="I586" s="93"/>
      <c r="J586" s="93"/>
      <c r="K586" s="83"/>
      <c r="L586" s="83"/>
      <c r="M586" s="83"/>
    </row>
    <row r="587" spans="2:13" s="84" customFormat="1" hidden="1" x14ac:dyDescent="0.2">
      <c r="B587" s="551"/>
      <c r="C587" s="552"/>
      <c r="D587" s="553"/>
      <c r="E587" s="101"/>
      <c r="F587" s="93"/>
      <c r="G587" s="93"/>
      <c r="H587" s="93"/>
      <c r="I587" s="93"/>
      <c r="J587" s="93"/>
      <c r="K587" s="83"/>
      <c r="L587" s="83"/>
      <c r="M587" s="83"/>
    </row>
    <row r="588" spans="2:13" s="84" customFormat="1" hidden="1" x14ac:dyDescent="0.2">
      <c r="B588" s="565"/>
      <c r="C588" s="565"/>
      <c r="D588" s="565"/>
      <c r="E588" s="101"/>
      <c r="F588" s="93"/>
      <c r="G588" s="93"/>
      <c r="H588" s="93"/>
      <c r="I588" s="93"/>
      <c r="J588" s="93"/>
      <c r="K588" s="83"/>
      <c r="L588" s="83"/>
      <c r="M588" s="83"/>
    </row>
    <row r="589" spans="2:13" s="84" customFormat="1" hidden="1" x14ac:dyDescent="0.2">
      <c r="B589" s="565"/>
      <c r="C589" s="565"/>
      <c r="D589" s="565"/>
      <c r="E589" s="101"/>
      <c r="F589" s="93"/>
      <c r="G589" s="93"/>
      <c r="H589" s="93"/>
      <c r="I589" s="93"/>
      <c r="J589" s="93"/>
      <c r="K589" s="83"/>
      <c r="L589" s="83"/>
      <c r="M589" s="83"/>
    </row>
    <row r="590" spans="2:13" s="84" customFormat="1" ht="13.5" thickBot="1" x14ac:dyDescent="0.25">
      <c r="B590" s="581"/>
      <c r="C590" s="581"/>
      <c r="D590" s="581"/>
      <c r="E590" s="108"/>
      <c r="F590" s="94"/>
      <c r="G590" s="94"/>
      <c r="H590" s="94"/>
      <c r="I590" s="94"/>
      <c r="J590" s="94"/>
      <c r="K590" s="83"/>
      <c r="L590" s="83"/>
      <c r="M590" s="83"/>
    </row>
    <row r="591" spans="2:13" s="84" customFormat="1" ht="14.25" thickTop="1" thickBot="1" x14ac:dyDescent="0.25">
      <c r="B591" s="579" t="s">
        <v>202</v>
      </c>
      <c r="C591" s="579"/>
      <c r="D591" s="579"/>
      <c r="E591" s="107">
        <f t="shared" ref="E591:J591" si="61">SUM(E580:E590)</f>
        <v>64</v>
      </c>
      <c r="F591" s="89">
        <f t="shared" si="61"/>
        <v>23</v>
      </c>
      <c r="G591" s="89">
        <f t="shared" si="61"/>
        <v>15</v>
      </c>
      <c r="H591" s="89">
        <f t="shared" si="61"/>
        <v>0</v>
      </c>
      <c r="I591" s="89">
        <f t="shared" si="61"/>
        <v>6</v>
      </c>
      <c r="J591" s="89">
        <f t="shared" si="61"/>
        <v>35</v>
      </c>
      <c r="K591" s="83"/>
      <c r="L591" s="83"/>
      <c r="M591" s="83"/>
    </row>
    <row r="592" spans="2:13" s="84" customFormat="1" ht="27" thickTop="1" thickBot="1" x14ac:dyDescent="0.25">
      <c r="B592" s="582"/>
      <c r="C592" s="583"/>
      <c r="D592" s="584"/>
      <c r="E592" s="554"/>
      <c r="F592" s="109" t="s">
        <v>1006</v>
      </c>
      <c r="G592" s="109" t="s">
        <v>1007</v>
      </c>
      <c r="H592" s="582"/>
      <c r="I592" s="583"/>
      <c r="J592" s="584"/>
      <c r="K592" s="83"/>
      <c r="L592" s="83"/>
      <c r="M592" s="83"/>
    </row>
    <row r="593" spans="1:14" s="84" customFormat="1" ht="14.25" thickTop="1" thickBot="1" x14ac:dyDescent="0.25">
      <c r="B593" s="585"/>
      <c r="C593" s="586"/>
      <c r="D593" s="587"/>
      <c r="E593" s="555"/>
      <c r="F593" s="116">
        <f>F591/E591*100</f>
        <v>35.9375</v>
      </c>
      <c r="G593" s="116">
        <f>G591/F591*100</f>
        <v>65.217391304347828</v>
      </c>
      <c r="H593" s="585"/>
      <c r="I593" s="586"/>
      <c r="J593" s="587"/>
      <c r="K593" s="83"/>
      <c r="L593" s="83"/>
      <c r="M593" s="83"/>
    </row>
    <row r="594" spans="1:14" ht="13.5" thickTop="1" x14ac:dyDescent="0.2"/>
    <row r="598" spans="1:14" ht="15" x14ac:dyDescent="0.25">
      <c r="A598" s="1" t="s">
        <v>213</v>
      </c>
    </row>
    <row r="599" spans="1:14" ht="15" x14ac:dyDescent="0.25">
      <c r="A599" s="2" t="s">
        <v>255</v>
      </c>
    </row>
    <row r="600" spans="1:14" ht="15" x14ac:dyDescent="0.25">
      <c r="A600" s="1" t="s">
        <v>1033</v>
      </c>
    </row>
    <row r="603" spans="1:14" x14ac:dyDescent="0.2">
      <c r="A603" s="564" t="s">
        <v>214</v>
      </c>
      <c r="B603" s="564" t="s">
        <v>1</v>
      </c>
      <c r="C603" s="564" t="s">
        <v>1</v>
      </c>
      <c r="D603" s="564" t="s">
        <v>1</v>
      </c>
      <c r="E603" s="564" t="s">
        <v>1</v>
      </c>
      <c r="F603" s="564" t="s">
        <v>1</v>
      </c>
      <c r="G603" s="564" t="s">
        <v>1</v>
      </c>
      <c r="H603" s="564" t="s">
        <v>1</v>
      </c>
      <c r="I603" s="564" t="s">
        <v>1</v>
      </c>
      <c r="J603" s="564" t="s">
        <v>1</v>
      </c>
      <c r="K603" s="564" t="s">
        <v>1</v>
      </c>
      <c r="L603" s="564" t="s">
        <v>1</v>
      </c>
      <c r="M603" s="564" t="s">
        <v>1</v>
      </c>
      <c r="N603" s="564" t="s">
        <v>1</v>
      </c>
    </row>
    <row r="604" spans="1:14" x14ac:dyDescent="0.2">
      <c r="A604" s="564" t="s">
        <v>215</v>
      </c>
      <c r="B604" s="564" t="s">
        <v>1</v>
      </c>
      <c r="C604" s="564" t="s">
        <v>1</v>
      </c>
      <c r="D604" s="564" t="s">
        <v>1</v>
      </c>
      <c r="E604" s="564" t="s">
        <v>1</v>
      </c>
      <c r="F604" s="564" t="s">
        <v>1</v>
      </c>
      <c r="G604" s="564" t="s">
        <v>1</v>
      </c>
      <c r="H604" s="564" t="s">
        <v>1</v>
      </c>
      <c r="I604" s="564" t="s">
        <v>1</v>
      </c>
      <c r="J604" s="564" t="s">
        <v>1</v>
      </c>
      <c r="K604" s="564" t="s">
        <v>1</v>
      </c>
      <c r="L604" s="564" t="s">
        <v>1</v>
      </c>
      <c r="M604" s="564" t="s">
        <v>1</v>
      </c>
      <c r="N604" s="564" t="s">
        <v>1</v>
      </c>
    </row>
    <row r="605" spans="1:14" ht="13.5" thickBot="1" x14ac:dyDescent="0.25">
      <c r="A605" s="564" t="s">
        <v>216</v>
      </c>
      <c r="B605" s="564" t="s">
        <v>1</v>
      </c>
      <c r="C605" s="564" t="s">
        <v>1</v>
      </c>
      <c r="D605" s="564" t="s">
        <v>1</v>
      </c>
      <c r="E605" s="564" t="s">
        <v>1</v>
      </c>
      <c r="F605" s="564" t="s">
        <v>1</v>
      </c>
      <c r="G605" s="564" t="s">
        <v>1</v>
      </c>
      <c r="H605" s="564" t="s">
        <v>1</v>
      </c>
      <c r="I605" s="564" t="s">
        <v>1</v>
      </c>
      <c r="J605" s="564" t="s">
        <v>1</v>
      </c>
      <c r="K605" s="564" t="s">
        <v>1</v>
      </c>
      <c r="L605" s="564" t="s">
        <v>1</v>
      </c>
      <c r="M605" s="564" t="s">
        <v>1</v>
      </c>
      <c r="N605" s="564" t="s">
        <v>1</v>
      </c>
    </row>
    <row r="606" spans="1:14" ht="23.1" customHeight="1" thickTop="1" thickBot="1" x14ac:dyDescent="0.25">
      <c r="A606" s="649" t="s">
        <v>196</v>
      </c>
      <c r="B606" s="660" t="s">
        <v>217</v>
      </c>
      <c r="C606" s="661" t="s">
        <v>218</v>
      </c>
      <c r="D606" s="661" t="s">
        <v>1</v>
      </c>
      <c r="E606" s="661" t="s">
        <v>1</v>
      </c>
      <c r="F606" s="661" t="s">
        <v>1</v>
      </c>
      <c r="G606" s="661" t="s">
        <v>1</v>
      </c>
      <c r="H606" s="661" t="s">
        <v>1</v>
      </c>
      <c r="I606" s="661" t="s">
        <v>1</v>
      </c>
      <c r="J606" s="661" t="s">
        <v>1</v>
      </c>
      <c r="K606" s="661" t="s">
        <v>1</v>
      </c>
      <c r="L606" s="661" t="s">
        <v>1</v>
      </c>
      <c r="M606" s="644" t="s">
        <v>224</v>
      </c>
      <c r="N606" s="646" t="s">
        <v>938</v>
      </c>
    </row>
    <row r="607" spans="1:14" ht="56.1" customHeight="1" thickTop="1" thickBot="1" x14ac:dyDescent="0.25">
      <c r="A607" s="649" t="s">
        <v>1</v>
      </c>
      <c r="B607" s="660" t="s">
        <v>1</v>
      </c>
      <c r="C607" s="344" t="s">
        <v>96</v>
      </c>
      <c r="D607" s="344" t="s">
        <v>95</v>
      </c>
      <c r="E607" s="344" t="s">
        <v>94</v>
      </c>
      <c r="F607" s="344" t="s">
        <v>93</v>
      </c>
      <c r="G607" s="344" t="s">
        <v>0</v>
      </c>
      <c r="H607" s="344" t="s">
        <v>219</v>
      </c>
      <c r="I607" s="344" t="s">
        <v>220</v>
      </c>
      <c r="J607" s="344" t="s">
        <v>221</v>
      </c>
      <c r="K607" s="344" t="s">
        <v>222</v>
      </c>
      <c r="L607" s="344" t="s">
        <v>223</v>
      </c>
      <c r="M607" s="645" t="s">
        <v>1</v>
      </c>
      <c r="N607" s="647" t="s">
        <v>1</v>
      </c>
    </row>
    <row r="608" spans="1:14" ht="64.5" customHeight="1" thickTop="1" thickBot="1" x14ac:dyDescent="0.25">
      <c r="A608" s="649" t="s">
        <v>1</v>
      </c>
      <c r="B608" s="660" t="s">
        <v>1</v>
      </c>
      <c r="C608" s="345" t="s">
        <v>226</v>
      </c>
      <c r="D608" s="345" t="s">
        <v>227</v>
      </c>
      <c r="E608" s="345" t="s">
        <v>228</v>
      </c>
      <c r="F608" s="345" t="s">
        <v>229</v>
      </c>
      <c r="G608" s="345" t="s">
        <v>230</v>
      </c>
      <c r="H608" s="345" t="s">
        <v>231</v>
      </c>
      <c r="I608" s="345" t="s">
        <v>232</v>
      </c>
      <c r="J608" s="345" t="s">
        <v>233</v>
      </c>
      <c r="K608" s="345" t="s">
        <v>234</v>
      </c>
      <c r="L608" s="345" t="s">
        <v>235</v>
      </c>
      <c r="M608" s="345" t="s">
        <v>236</v>
      </c>
      <c r="N608" s="648" t="s">
        <v>1</v>
      </c>
    </row>
    <row r="609" spans="1:14" ht="38.25" customHeight="1" thickTop="1" x14ac:dyDescent="0.2">
      <c r="A609" s="4" t="s">
        <v>0</v>
      </c>
      <c r="B609" s="4" t="s">
        <v>237</v>
      </c>
      <c r="C609" s="403">
        <v>7</v>
      </c>
      <c r="D609" s="403">
        <v>9</v>
      </c>
      <c r="E609" s="403">
        <v>16</v>
      </c>
      <c r="F609" s="403">
        <v>5</v>
      </c>
      <c r="G609" s="403">
        <v>1</v>
      </c>
      <c r="H609" s="403">
        <v>0</v>
      </c>
      <c r="I609" s="403">
        <v>0</v>
      </c>
      <c r="J609" s="334">
        <f>SUM(C609:I609)</f>
        <v>38</v>
      </c>
      <c r="K609" s="334">
        <f>SUM(C609:G609)</f>
        <v>38</v>
      </c>
      <c r="L609" s="334">
        <f>+C609*5+D609*4+E609*3+F609*2+G609*1</f>
        <v>130</v>
      </c>
      <c r="M609" s="335">
        <f>+L609/K609</f>
        <v>3.4210526315789473</v>
      </c>
      <c r="N609" s="336">
        <f>+M609*2</f>
        <v>6.8421052631578947</v>
      </c>
    </row>
    <row r="610" spans="1:14" ht="36.75" customHeight="1" x14ac:dyDescent="0.2">
      <c r="A610" s="4" t="s">
        <v>93</v>
      </c>
      <c r="B610" s="4" t="s">
        <v>238</v>
      </c>
      <c r="C610" s="42">
        <v>4</v>
      </c>
      <c r="D610" s="403">
        <v>6</v>
      </c>
      <c r="E610" s="403">
        <v>20</v>
      </c>
      <c r="F610" s="403">
        <v>7</v>
      </c>
      <c r="G610" s="403">
        <v>1</v>
      </c>
      <c r="H610" s="403">
        <v>0</v>
      </c>
      <c r="I610" s="403">
        <v>0</v>
      </c>
      <c r="J610" s="342">
        <f t="shared" ref="J610:J617" si="62">SUM(C610:I610)</f>
        <v>38</v>
      </c>
      <c r="K610" s="342">
        <f t="shared" ref="K610:K617" si="63">SUM(C610:G610)</f>
        <v>38</v>
      </c>
      <c r="L610" s="342">
        <f t="shared" ref="L610:L617" si="64">+C610*5+D610*4+E610*3+F610*2+G610*1</f>
        <v>119</v>
      </c>
      <c r="M610" s="337">
        <f t="shared" ref="M610:M618" si="65">+L610/K610</f>
        <v>3.1315789473684212</v>
      </c>
      <c r="N610" s="338">
        <f t="shared" ref="N610:N617" si="66">+M610*2</f>
        <v>6.2631578947368425</v>
      </c>
    </row>
    <row r="611" spans="1:14" ht="54.95" customHeight="1" x14ac:dyDescent="0.2">
      <c r="A611" s="4" t="s">
        <v>94</v>
      </c>
      <c r="B611" s="4" t="s">
        <v>239</v>
      </c>
      <c r="C611" s="403">
        <v>0</v>
      </c>
      <c r="D611" s="403">
        <v>0</v>
      </c>
      <c r="E611" s="403">
        <v>0</v>
      </c>
      <c r="F611" s="403">
        <v>0</v>
      </c>
      <c r="G611" s="403">
        <v>0</v>
      </c>
      <c r="H611" s="403">
        <v>0</v>
      </c>
      <c r="I611" s="403">
        <v>38</v>
      </c>
      <c r="J611" s="342">
        <f t="shared" si="62"/>
        <v>38</v>
      </c>
      <c r="K611" s="342">
        <f t="shared" si="63"/>
        <v>0</v>
      </c>
      <c r="L611" s="342">
        <f t="shared" si="64"/>
        <v>0</v>
      </c>
      <c r="M611" s="337" t="e">
        <f t="shared" si="65"/>
        <v>#DIV/0!</v>
      </c>
      <c r="N611" s="338" t="e">
        <f t="shared" si="66"/>
        <v>#DIV/0!</v>
      </c>
    </row>
    <row r="612" spans="1:14" ht="54.95" customHeight="1" x14ac:dyDescent="0.2">
      <c r="A612" s="4" t="s">
        <v>95</v>
      </c>
      <c r="B612" s="4" t="s">
        <v>240</v>
      </c>
      <c r="C612" s="403">
        <v>15</v>
      </c>
      <c r="D612" s="403">
        <v>16</v>
      </c>
      <c r="E612" s="403">
        <v>7</v>
      </c>
      <c r="F612" s="403">
        <v>0</v>
      </c>
      <c r="G612" s="403">
        <v>0</v>
      </c>
      <c r="H612" s="403">
        <v>0</v>
      </c>
      <c r="I612" s="403">
        <v>0</v>
      </c>
      <c r="J612" s="342">
        <f t="shared" si="62"/>
        <v>38</v>
      </c>
      <c r="K612" s="342">
        <f t="shared" si="63"/>
        <v>38</v>
      </c>
      <c r="L612" s="342">
        <f t="shared" si="64"/>
        <v>160</v>
      </c>
      <c r="M612" s="337">
        <f t="shared" si="65"/>
        <v>4.2105263157894735</v>
      </c>
      <c r="N612" s="338">
        <f t="shared" si="66"/>
        <v>8.4210526315789469</v>
      </c>
    </row>
    <row r="613" spans="1:14" ht="70.5" customHeight="1" x14ac:dyDescent="0.2">
      <c r="A613" s="4" t="s">
        <v>96</v>
      </c>
      <c r="B613" s="4" t="s">
        <v>241</v>
      </c>
      <c r="C613" s="403">
        <v>10</v>
      </c>
      <c r="D613" s="403">
        <v>14</v>
      </c>
      <c r="E613" s="403">
        <v>13</v>
      </c>
      <c r="F613" s="403">
        <v>1</v>
      </c>
      <c r="G613" s="403">
        <v>0</v>
      </c>
      <c r="H613" s="403">
        <v>0</v>
      </c>
      <c r="I613" s="403">
        <v>0</v>
      </c>
      <c r="J613" s="342">
        <f t="shared" si="62"/>
        <v>38</v>
      </c>
      <c r="K613" s="342">
        <f t="shared" si="63"/>
        <v>38</v>
      </c>
      <c r="L613" s="342">
        <f t="shared" si="64"/>
        <v>147</v>
      </c>
      <c r="M613" s="337">
        <f t="shared" si="65"/>
        <v>3.8684210526315788</v>
      </c>
      <c r="N613" s="338">
        <f t="shared" si="66"/>
        <v>7.7368421052631575</v>
      </c>
    </row>
    <row r="614" spans="1:14" ht="54.95" customHeight="1" x14ac:dyDescent="0.2">
      <c r="A614" s="4" t="s">
        <v>97</v>
      </c>
      <c r="B614" s="4" t="s">
        <v>242</v>
      </c>
      <c r="C614" s="403">
        <v>16</v>
      </c>
      <c r="D614" s="403">
        <v>13</v>
      </c>
      <c r="E614" s="403">
        <v>8</v>
      </c>
      <c r="F614" s="403">
        <v>1</v>
      </c>
      <c r="G614" s="403">
        <v>0</v>
      </c>
      <c r="H614" s="403">
        <v>0</v>
      </c>
      <c r="I614" s="403">
        <v>0</v>
      </c>
      <c r="J614" s="342">
        <f t="shared" si="62"/>
        <v>38</v>
      </c>
      <c r="K614" s="342">
        <f t="shared" si="63"/>
        <v>38</v>
      </c>
      <c r="L614" s="342">
        <f t="shared" si="64"/>
        <v>158</v>
      </c>
      <c r="M614" s="337">
        <f t="shared" si="65"/>
        <v>4.1578947368421053</v>
      </c>
      <c r="N614" s="338">
        <f t="shared" si="66"/>
        <v>8.3157894736842106</v>
      </c>
    </row>
    <row r="615" spans="1:14" ht="35.25" customHeight="1" x14ac:dyDescent="0.2">
      <c r="A615" s="4" t="s">
        <v>98</v>
      </c>
      <c r="B615" s="4" t="s">
        <v>243</v>
      </c>
      <c r="C615" s="403">
        <v>14</v>
      </c>
      <c r="D615" s="403">
        <v>18</v>
      </c>
      <c r="E615" s="403">
        <v>4</v>
      </c>
      <c r="F615" s="403">
        <v>2</v>
      </c>
      <c r="G615" s="403">
        <v>0</v>
      </c>
      <c r="H615" s="403">
        <v>0</v>
      </c>
      <c r="I615" s="403">
        <v>0</v>
      </c>
      <c r="J615" s="342">
        <f t="shared" si="62"/>
        <v>38</v>
      </c>
      <c r="K615" s="342">
        <f t="shared" si="63"/>
        <v>38</v>
      </c>
      <c r="L615" s="342">
        <f t="shared" si="64"/>
        <v>158</v>
      </c>
      <c r="M615" s="337">
        <f t="shared" si="65"/>
        <v>4.1578947368421053</v>
      </c>
      <c r="N615" s="338">
        <f t="shared" si="66"/>
        <v>8.3157894736842106</v>
      </c>
    </row>
    <row r="616" spans="1:14" ht="39.75" customHeight="1" x14ac:dyDescent="0.2">
      <c r="A616" s="4" t="s">
        <v>127</v>
      </c>
      <c r="B616" s="4" t="s">
        <v>244</v>
      </c>
      <c r="C616" s="403">
        <v>15</v>
      </c>
      <c r="D616" s="403">
        <v>15</v>
      </c>
      <c r="E616" s="403">
        <v>8</v>
      </c>
      <c r="F616" s="403">
        <v>0</v>
      </c>
      <c r="G616" s="403">
        <v>0</v>
      </c>
      <c r="H616" s="403">
        <v>0</v>
      </c>
      <c r="I616" s="403">
        <v>0</v>
      </c>
      <c r="J616" s="342">
        <f t="shared" si="62"/>
        <v>38</v>
      </c>
      <c r="K616" s="342">
        <f t="shared" si="63"/>
        <v>38</v>
      </c>
      <c r="L616" s="342">
        <f t="shared" si="64"/>
        <v>159</v>
      </c>
      <c r="M616" s="337">
        <f t="shared" si="65"/>
        <v>4.1842105263157894</v>
      </c>
      <c r="N616" s="338">
        <f t="shared" si="66"/>
        <v>8.3684210526315788</v>
      </c>
    </row>
    <row r="617" spans="1:14" ht="31.5" customHeight="1" thickBot="1" x14ac:dyDescent="0.25">
      <c r="A617" s="4" t="s">
        <v>126</v>
      </c>
      <c r="B617" s="4" t="s">
        <v>1071</v>
      </c>
      <c r="C617" s="403">
        <v>0</v>
      </c>
      <c r="D617" s="403">
        <v>0</v>
      </c>
      <c r="E617" s="403">
        <v>0</v>
      </c>
      <c r="F617" s="403">
        <v>0</v>
      </c>
      <c r="G617" s="403">
        <v>0</v>
      </c>
      <c r="H617" s="403">
        <v>0</v>
      </c>
      <c r="I617" s="403">
        <v>38</v>
      </c>
      <c r="J617" s="343">
        <f t="shared" si="62"/>
        <v>38</v>
      </c>
      <c r="K617" s="343">
        <f t="shared" si="63"/>
        <v>0</v>
      </c>
      <c r="L617" s="343">
        <f t="shared" si="64"/>
        <v>0</v>
      </c>
      <c r="M617" s="340" t="e">
        <f t="shared" si="65"/>
        <v>#DIV/0!</v>
      </c>
      <c r="N617" s="341" t="e">
        <f t="shared" si="66"/>
        <v>#DIV/0!</v>
      </c>
    </row>
    <row r="618" spans="1:14" ht="13.5" thickTop="1" x14ac:dyDescent="0.2">
      <c r="A618" s="650" t="s">
        <v>202</v>
      </c>
      <c r="B618" s="651" t="s">
        <v>1</v>
      </c>
      <c r="C618" s="333">
        <f>SUM(C609:C617)</f>
        <v>81</v>
      </c>
      <c r="D618" s="333">
        <f t="shared" ref="D618:J618" si="67">SUM(D609:D617)</f>
        <v>91</v>
      </c>
      <c r="E618" s="333">
        <f t="shared" si="67"/>
        <v>76</v>
      </c>
      <c r="F618" s="333">
        <f t="shared" si="67"/>
        <v>16</v>
      </c>
      <c r="G618" s="333">
        <f t="shared" si="67"/>
        <v>2</v>
      </c>
      <c r="H618" s="333">
        <f t="shared" si="67"/>
        <v>0</v>
      </c>
      <c r="I618" s="333">
        <f t="shared" si="67"/>
        <v>76</v>
      </c>
      <c r="J618" s="334">
        <f t="shared" si="67"/>
        <v>342</v>
      </c>
      <c r="K618" s="334">
        <f>SUM(K609:K617)</f>
        <v>266</v>
      </c>
      <c r="L618" s="334">
        <f>+C618*5+D618*4+E618*3+F618*2+G618*1</f>
        <v>1031</v>
      </c>
      <c r="M618" s="335">
        <f t="shared" si="65"/>
        <v>3.8759398496240602</v>
      </c>
      <c r="N618" s="336">
        <f>+M618*2</f>
        <v>7.7518796992481205</v>
      </c>
    </row>
    <row r="619" spans="1:14" x14ac:dyDescent="0.2">
      <c r="A619" s="652" t="s">
        <v>245</v>
      </c>
      <c r="B619" s="653" t="s">
        <v>1</v>
      </c>
      <c r="C619" s="337" t="s">
        <v>246</v>
      </c>
      <c r="D619" s="337" t="s">
        <v>247</v>
      </c>
      <c r="E619" s="337" t="s">
        <v>248</v>
      </c>
      <c r="F619" s="337" t="s">
        <v>249</v>
      </c>
      <c r="G619" s="337" t="s">
        <v>250</v>
      </c>
      <c r="H619" s="337" t="s">
        <v>251</v>
      </c>
      <c r="I619" s="337" t="s">
        <v>252</v>
      </c>
      <c r="J619" s="337" t="s">
        <v>21</v>
      </c>
      <c r="K619" s="337"/>
      <c r="L619" s="337" t="s">
        <v>253</v>
      </c>
      <c r="M619" s="337" t="s">
        <v>21</v>
      </c>
      <c r="N619" s="338" t="s">
        <v>21</v>
      </c>
    </row>
    <row r="620" spans="1:14" ht="13.5" thickBot="1" x14ac:dyDescent="0.25">
      <c r="A620" s="654" t="s">
        <v>21</v>
      </c>
      <c r="B620" s="655" t="s">
        <v>1</v>
      </c>
      <c r="C620" s="339">
        <f>+C618/J618*100</f>
        <v>23.684210526315788</v>
      </c>
      <c r="D620" s="339">
        <f>+D618/J618*100</f>
        <v>26.608187134502927</v>
      </c>
      <c r="E620" s="339">
        <f>+E618/J618*100</f>
        <v>22.222222222222221</v>
      </c>
      <c r="F620" s="339">
        <f>+F618/J618*100</f>
        <v>4.6783625730994149</v>
      </c>
      <c r="G620" s="339">
        <f>+G618/J618*100</f>
        <v>0.58479532163742687</v>
      </c>
      <c r="H620" s="339">
        <f>+H618/J618*100</f>
        <v>0</v>
      </c>
      <c r="I620" s="339">
        <f>+I618/J618*100</f>
        <v>22.222222222222221</v>
      </c>
      <c r="J620" s="339">
        <f>SUM(C620:I620)</f>
        <v>100</v>
      </c>
      <c r="K620" s="339"/>
      <c r="L620" s="339">
        <f>+C620+D620</f>
        <v>50.292397660818715</v>
      </c>
      <c r="M620" s="340" t="s">
        <v>21</v>
      </c>
      <c r="N620" s="341" t="s">
        <v>21</v>
      </c>
    </row>
    <row r="621" spans="1:14" ht="13.5" thickTop="1" x14ac:dyDescent="0.2"/>
    <row r="623" spans="1:14" ht="15" x14ac:dyDescent="0.25">
      <c r="A623" s="2" t="s">
        <v>1034</v>
      </c>
    </row>
    <row r="624" spans="1:14" ht="15" x14ac:dyDescent="0.25">
      <c r="A624" s="1" t="s">
        <v>939</v>
      </c>
    </row>
    <row r="627" spans="1:14" x14ac:dyDescent="0.2">
      <c r="A627" s="564" t="s">
        <v>214</v>
      </c>
      <c r="B627" s="564" t="s">
        <v>1</v>
      </c>
      <c r="C627" s="564" t="s">
        <v>1</v>
      </c>
      <c r="D627" s="564" t="s">
        <v>1</v>
      </c>
      <c r="E627" s="564" t="s">
        <v>1</v>
      </c>
      <c r="F627" s="564" t="s">
        <v>1</v>
      </c>
      <c r="G627" s="564" t="s">
        <v>1</v>
      </c>
      <c r="H627" s="564" t="s">
        <v>1</v>
      </c>
      <c r="I627" s="564" t="s">
        <v>1</v>
      </c>
      <c r="J627" s="564" t="s">
        <v>1</v>
      </c>
      <c r="K627" s="564" t="s">
        <v>1</v>
      </c>
      <c r="L627" s="564" t="s">
        <v>1</v>
      </c>
      <c r="M627" s="564" t="s">
        <v>1</v>
      </c>
      <c r="N627" s="564" t="s">
        <v>1</v>
      </c>
    </row>
    <row r="628" spans="1:14" x14ac:dyDescent="0.2">
      <c r="A628" s="564" t="s">
        <v>215</v>
      </c>
      <c r="B628" s="564" t="s">
        <v>1</v>
      </c>
      <c r="C628" s="564" t="s">
        <v>1</v>
      </c>
      <c r="D628" s="564" t="s">
        <v>1</v>
      </c>
      <c r="E628" s="564" t="s">
        <v>1</v>
      </c>
      <c r="F628" s="564" t="s">
        <v>1</v>
      </c>
      <c r="G628" s="564" t="s">
        <v>1</v>
      </c>
      <c r="H628" s="564" t="s">
        <v>1</v>
      </c>
      <c r="I628" s="564" t="s">
        <v>1</v>
      </c>
      <c r="J628" s="564" t="s">
        <v>1</v>
      </c>
      <c r="K628" s="564" t="s">
        <v>1</v>
      </c>
      <c r="L628" s="564" t="s">
        <v>1</v>
      </c>
      <c r="M628" s="564" t="s">
        <v>1</v>
      </c>
      <c r="N628" s="564" t="s">
        <v>1</v>
      </c>
    </row>
    <row r="629" spans="1:14" ht="13.5" thickBot="1" x14ac:dyDescent="0.25">
      <c r="A629" s="564" t="s">
        <v>254</v>
      </c>
      <c r="B629" s="564" t="s">
        <v>1</v>
      </c>
      <c r="C629" s="564" t="s">
        <v>1</v>
      </c>
      <c r="D629" s="564" t="s">
        <v>1</v>
      </c>
      <c r="E629" s="564" t="s">
        <v>1</v>
      </c>
      <c r="F629" s="564" t="s">
        <v>1</v>
      </c>
      <c r="G629" s="564" t="s">
        <v>1</v>
      </c>
      <c r="H629" s="564" t="s">
        <v>1</v>
      </c>
      <c r="I629" s="564" t="s">
        <v>1</v>
      </c>
      <c r="J629" s="564" t="s">
        <v>1</v>
      </c>
      <c r="K629" s="564" t="s">
        <v>1</v>
      </c>
      <c r="L629" s="564" t="s">
        <v>1</v>
      </c>
      <c r="M629" s="564" t="s">
        <v>1</v>
      </c>
      <c r="N629" s="564" t="s">
        <v>1</v>
      </c>
    </row>
    <row r="630" spans="1:14" ht="23.1" customHeight="1" thickTop="1" thickBot="1" x14ac:dyDescent="0.25">
      <c r="A630" s="531" t="s">
        <v>196</v>
      </c>
      <c r="B630" s="531" t="s">
        <v>217</v>
      </c>
      <c r="C630" s="531" t="s">
        <v>218</v>
      </c>
      <c r="D630" s="531" t="s">
        <v>1</v>
      </c>
      <c r="E630" s="531" t="s">
        <v>1</v>
      </c>
      <c r="F630" s="531" t="s">
        <v>1</v>
      </c>
      <c r="G630" s="531" t="s">
        <v>1</v>
      </c>
      <c r="H630" s="531" t="s">
        <v>1</v>
      </c>
      <c r="I630" s="531" t="s">
        <v>1</v>
      </c>
      <c r="J630" s="531" t="s">
        <v>1</v>
      </c>
      <c r="K630" s="531" t="s">
        <v>1</v>
      </c>
      <c r="L630" s="531" t="s">
        <v>1</v>
      </c>
      <c r="M630" s="531" t="s">
        <v>224</v>
      </c>
      <c r="N630" s="531" t="s">
        <v>938</v>
      </c>
    </row>
    <row r="631" spans="1:14" ht="56.1" customHeight="1" thickTop="1" thickBot="1" x14ac:dyDescent="0.25">
      <c r="A631" s="531" t="s">
        <v>1</v>
      </c>
      <c r="B631" s="531" t="s">
        <v>1</v>
      </c>
      <c r="C631" s="10" t="s">
        <v>96</v>
      </c>
      <c r="D631" s="10" t="s">
        <v>95</v>
      </c>
      <c r="E631" s="10" t="s">
        <v>94</v>
      </c>
      <c r="F631" s="10" t="s">
        <v>93</v>
      </c>
      <c r="G631" s="10" t="s">
        <v>0</v>
      </c>
      <c r="H631" s="10" t="s">
        <v>219</v>
      </c>
      <c r="I631" s="10" t="s">
        <v>220</v>
      </c>
      <c r="J631" s="10" t="s">
        <v>221</v>
      </c>
      <c r="K631" s="10" t="s">
        <v>222</v>
      </c>
      <c r="L631" s="10" t="s">
        <v>223</v>
      </c>
      <c r="M631" s="531" t="s">
        <v>1</v>
      </c>
      <c r="N631" s="531" t="s">
        <v>1</v>
      </c>
    </row>
    <row r="632" spans="1:14" ht="72" customHeight="1" thickTop="1" thickBot="1" x14ac:dyDescent="0.25">
      <c r="A632" s="531" t="s">
        <v>1</v>
      </c>
      <c r="B632" s="531" t="s">
        <v>1</v>
      </c>
      <c r="C632" s="10" t="s">
        <v>226</v>
      </c>
      <c r="D632" s="10" t="s">
        <v>227</v>
      </c>
      <c r="E632" s="10" t="s">
        <v>228</v>
      </c>
      <c r="F632" s="10" t="s">
        <v>229</v>
      </c>
      <c r="G632" s="10" t="s">
        <v>230</v>
      </c>
      <c r="H632" s="10" t="s">
        <v>231</v>
      </c>
      <c r="I632" s="10" t="s">
        <v>232</v>
      </c>
      <c r="J632" s="10" t="s">
        <v>233</v>
      </c>
      <c r="K632" s="10" t="s">
        <v>234</v>
      </c>
      <c r="L632" s="10" t="s">
        <v>235</v>
      </c>
      <c r="M632" s="10" t="s">
        <v>236</v>
      </c>
      <c r="N632" s="531" t="s">
        <v>1</v>
      </c>
    </row>
    <row r="633" spans="1:14" ht="44.25" customHeight="1" thickTop="1" thickBot="1" x14ac:dyDescent="0.25">
      <c r="A633" s="4" t="s">
        <v>0</v>
      </c>
      <c r="B633" s="4" t="s">
        <v>237</v>
      </c>
      <c r="C633" s="4"/>
      <c r="D633" s="4"/>
      <c r="E633" s="4"/>
      <c r="F633" s="4"/>
      <c r="G633" s="4"/>
      <c r="H633" s="4"/>
      <c r="I633" s="4"/>
      <c r="J633" s="23">
        <f>SUM(C633:I633)</f>
        <v>0</v>
      </c>
      <c r="K633" s="23">
        <f>SUM(C633:G633)</f>
        <v>0</v>
      </c>
      <c r="L633" s="23">
        <f>+C633*5+D633*4+E633*3+F633*2+G633*1</f>
        <v>0</v>
      </c>
      <c r="M633" s="17" t="e">
        <f>+L633/K633</f>
        <v>#DIV/0!</v>
      </c>
      <c r="N633" s="17" t="e">
        <f>+M633*2</f>
        <v>#DIV/0!</v>
      </c>
    </row>
    <row r="634" spans="1:14" ht="33.75" customHeight="1" thickTop="1" thickBot="1" x14ac:dyDescent="0.25">
      <c r="A634" s="4" t="s">
        <v>93</v>
      </c>
      <c r="B634" s="4" t="s">
        <v>238</v>
      </c>
      <c r="C634" s="4"/>
      <c r="D634" s="4"/>
      <c r="E634" s="4"/>
      <c r="F634" s="4"/>
      <c r="G634" s="4"/>
      <c r="H634" s="4"/>
      <c r="I634" s="4"/>
      <c r="J634" s="23">
        <f t="shared" ref="J634:J641" si="68">SUM(C634:I634)</f>
        <v>0</v>
      </c>
      <c r="K634" s="23">
        <f t="shared" ref="K634:K641" si="69">SUM(C634:G634)</f>
        <v>0</v>
      </c>
      <c r="L634" s="23">
        <f t="shared" ref="L634:L642" si="70">+C634*5+D634*4+E634*3+F634*2+G634*1</f>
        <v>0</v>
      </c>
      <c r="M634" s="17" t="e">
        <f t="shared" ref="M634:M642" si="71">+L634/K634</f>
        <v>#DIV/0!</v>
      </c>
      <c r="N634" s="17" t="e">
        <f t="shared" ref="N634:N642" si="72">+M634*2</f>
        <v>#DIV/0!</v>
      </c>
    </row>
    <row r="635" spans="1:14" ht="42" customHeight="1" thickTop="1" thickBot="1" x14ac:dyDescent="0.25">
      <c r="A635" s="4" t="s">
        <v>94</v>
      </c>
      <c r="B635" s="4" t="s">
        <v>239</v>
      </c>
      <c r="C635" s="4"/>
      <c r="D635" s="4"/>
      <c r="E635" s="4"/>
      <c r="F635" s="4"/>
      <c r="G635" s="4"/>
      <c r="H635" s="4"/>
      <c r="I635" s="4"/>
      <c r="J635" s="23">
        <f t="shared" si="68"/>
        <v>0</v>
      </c>
      <c r="K635" s="23">
        <f t="shared" si="69"/>
        <v>0</v>
      </c>
      <c r="L635" s="23">
        <f t="shared" si="70"/>
        <v>0</v>
      </c>
      <c r="M635" s="17" t="e">
        <f t="shared" si="71"/>
        <v>#DIV/0!</v>
      </c>
      <c r="N635" s="17" t="e">
        <f t="shared" si="72"/>
        <v>#DIV/0!</v>
      </c>
    </row>
    <row r="636" spans="1:14" ht="54.95" customHeight="1" thickTop="1" thickBot="1" x14ac:dyDescent="0.25">
      <c r="A636" s="4" t="s">
        <v>95</v>
      </c>
      <c r="B636" s="4" t="s">
        <v>240</v>
      </c>
      <c r="C636" s="4"/>
      <c r="D636" s="4"/>
      <c r="E636" s="4"/>
      <c r="F636" s="4"/>
      <c r="G636" s="4"/>
      <c r="H636" s="4"/>
      <c r="I636" s="4"/>
      <c r="J636" s="23">
        <f t="shared" si="68"/>
        <v>0</v>
      </c>
      <c r="K636" s="23">
        <f t="shared" si="69"/>
        <v>0</v>
      </c>
      <c r="L636" s="23">
        <f t="shared" si="70"/>
        <v>0</v>
      </c>
      <c r="M636" s="17" t="e">
        <f t="shared" si="71"/>
        <v>#DIV/0!</v>
      </c>
      <c r="N636" s="17" t="e">
        <f t="shared" si="72"/>
        <v>#DIV/0!</v>
      </c>
    </row>
    <row r="637" spans="1:14" ht="83.25" customHeight="1" thickTop="1" thickBot="1" x14ac:dyDescent="0.25">
      <c r="A637" s="4" t="s">
        <v>96</v>
      </c>
      <c r="B637" s="4" t="s">
        <v>241</v>
      </c>
      <c r="C637" s="4"/>
      <c r="D637" s="4"/>
      <c r="E637" s="4"/>
      <c r="F637" s="4"/>
      <c r="G637" s="4"/>
      <c r="H637" s="4"/>
      <c r="I637" s="4"/>
      <c r="J637" s="23">
        <f t="shared" si="68"/>
        <v>0</v>
      </c>
      <c r="K637" s="23">
        <f t="shared" si="69"/>
        <v>0</v>
      </c>
      <c r="L637" s="23">
        <f t="shared" si="70"/>
        <v>0</v>
      </c>
      <c r="M637" s="17" t="e">
        <f t="shared" si="71"/>
        <v>#DIV/0!</v>
      </c>
      <c r="N637" s="17" t="e">
        <f t="shared" si="72"/>
        <v>#DIV/0!</v>
      </c>
    </row>
    <row r="638" spans="1:14" ht="54.95" customHeight="1" thickTop="1" thickBot="1" x14ac:dyDescent="0.25">
      <c r="A638" s="4" t="s">
        <v>97</v>
      </c>
      <c r="B638" s="4" t="s">
        <v>242</v>
      </c>
      <c r="C638" s="4"/>
      <c r="D638" s="4"/>
      <c r="E638" s="4"/>
      <c r="F638" s="4"/>
      <c r="G638" s="4"/>
      <c r="H638" s="4"/>
      <c r="I638" s="4"/>
      <c r="J638" s="23">
        <f t="shared" si="68"/>
        <v>0</v>
      </c>
      <c r="K638" s="23">
        <f t="shared" si="69"/>
        <v>0</v>
      </c>
      <c r="L638" s="23">
        <f t="shared" si="70"/>
        <v>0</v>
      </c>
      <c r="M638" s="17" t="e">
        <f t="shared" si="71"/>
        <v>#DIV/0!</v>
      </c>
      <c r="N638" s="17" t="e">
        <f t="shared" si="72"/>
        <v>#DIV/0!</v>
      </c>
    </row>
    <row r="639" spans="1:14" ht="32.25" customHeight="1" thickTop="1" thickBot="1" x14ac:dyDescent="0.25">
      <c r="A639" s="4" t="s">
        <v>98</v>
      </c>
      <c r="B639" s="4" t="s">
        <v>243</v>
      </c>
      <c r="C639" s="4"/>
      <c r="D639" s="4"/>
      <c r="E639" s="4"/>
      <c r="F639" s="4"/>
      <c r="G639" s="4"/>
      <c r="H639" s="4"/>
      <c r="I639" s="4"/>
      <c r="J639" s="23">
        <f t="shared" si="68"/>
        <v>0</v>
      </c>
      <c r="K639" s="23">
        <f t="shared" si="69"/>
        <v>0</v>
      </c>
      <c r="L639" s="23">
        <f t="shared" si="70"/>
        <v>0</v>
      </c>
      <c r="M639" s="17" t="e">
        <f t="shared" si="71"/>
        <v>#DIV/0!</v>
      </c>
      <c r="N639" s="17" t="e">
        <f t="shared" si="72"/>
        <v>#DIV/0!</v>
      </c>
    </row>
    <row r="640" spans="1:14" ht="37.5" customHeight="1" thickTop="1" thickBot="1" x14ac:dyDescent="0.25">
      <c r="A640" s="4" t="s">
        <v>127</v>
      </c>
      <c r="B640" s="4" t="s">
        <v>244</v>
      </c>
      <c r="C640" s="4"/>
      <c r="D640" s="4"/>
      <c r="E640" s="4"/>
      <c r="F640" s="4"/>
      <c r="G640" s="4"/>
      <c r="H640" s="4"/>
      <c r="I640" s="4"/>
      <c r="J640" s="23">
        <f t="shared" si="68"/>
        <v>0</v>
      </c>
      <c r="K640" s="23">
        <f t="shared" si="69"/>
        <v>0</v>
      </c>
      <c r="L640" s="23">
        <f t="shared" si="70"/>
        <v>0</v>
      </c>
      <c r="M640" s="17" t="e">
        <f t="shared" si="71"/>
        <v>#DIV/0!</v>
      </c>
      <c r="N640" s="17" t="e">
        <f t="shared" si="72"/>
        <v>#DIV/0!</v>
      </c>
    </row>
    <row r="641" spans="1:14" ht="25.5" customHeight="1" thickTop="1" thickBot="1" x14ac:dyDescent="0.25">
      <c r="A641" s="4" t="s">
        <v>126</v>
      </c>
      <c r="B641" s="315" t="s">
        <v>1071</v>
      </c>
      <c r="C641" s="4"/>
      <c r="D641" s="4"/>
      <c r="E641" s="4"/>
      <c r="F641" s="4"/>
      <c r="G641" s="4"/>
      <c r="H641" s="4"/>
      <c r="I641" s="4"/>
      <c r="J641" s="23">
        <f t="shared" si="68"/>
        <v>0</v>
      </c>
      <c r="K641" s="23">
        <f t="shared" si="69"/>
        <v>0</v>
      </c>
      <c r="L641" s="23">
        <f t="shared" si="70"/>
        <v>0</v>
      </c>
      <c r="M641" s="17" t="e">
        <f t="shared" si="71"/>
        <v>#DIV/0!</v>
      </c>
      <c r="N641" s="17" t="e">
        <f t="shared" si="72"/>
        <v>#DIV/0!</v>
      </c>
    </row>
    <row r="642" spans="1:14" ht="14.25" thickTop="1" thickBot="1" x14ac:dyDescent="0.25">
      <c r="A642" s="631" t="s">
        <v>202</v>
      </c>
      <c r="B642" s="631" t="s">
        <v>1</v>
      </c>
      <c r="C642" s="15">
        <f>SUM(C633:C641)</f>
        <v>0</v>
      </c>
      <c r="D642" s="15">
        <f t="shared" ref="D642:J642" si="73">SUM(D633:D641)</f>
        <v>0</v>
      </c>
      <c r="E642" s="15">
        <f t="shared" si="73"/>
        <v>0</v>
      </c>
      <c r="F642" s="15">
        <f t="shared" si="73"/>
        <v>0</v>
      </c>
      <c r="G642" s="15">
        <f t="shared" si="73"/>
        <v>0</v>
      </c>
      <c r="H642" s="15">
        <f t="shared" si="73"/>
        <v>0</v>
      </c>
      <c r="I642" s="15">
        <f t="shared" si="73"/>
        <v>0</v>
      </c>
      <c r="J642" s="23">
        <f t="shared" si="73"/>
        <v>0</v>
      </c>
      <c r="K642" s="23">
        <f>SUM(K633:K641)</f>
        <v>0</v>
      </c>
      <c r="L642" s="23">
        <f t="shared" si="70"/>
        <v>0</v>
      </c>
      <c r="M642" s="17" t="e">
        <f t="shared" si="71"/>
        <v>#DIV/0!</v>
      </c>
      <c r="N642" s="17" t="e">
        <f t="shared" si="72"/>
        <v>#DIV/0!</v>
      </c>
    </row>
    <row r="643" spans="1:14" ht="14.25" thickTop="1" thickBot="1" x14ac:dyDescent="0.25">
      <c r="A643" s="631" t="s">
        <v>245</v>
      </c>
      <c r="B643" s="631" t="s">
        <v>1</v>
      </c>
      <c r="C643" s="17" t="s">
        <v>246</v>
      </c>
      <c r="D643" s="17" t="s">
        <v>247</v>
      </c>
      <c r="E643" s="17" t="s">
        <v>248</v>
      </c>
      <c r="F643" s="17" t="s">
        <v>249</v>
      </c>
      <c r="G643" s="17" t="s">
        <v>250</v>
      </c>
      <c r="H643" s="17" t="s">
        <v>251</v>
      </c>
      <c r="I643" s="17" t="s">
        <v>252</v>
      </c>
      <c r="J643" s="17" t="s">
        <v>21</v>
      </c>
      <c r="K643" s="17"/>
      <c r="L643" s="17" t="s">
        <v>253</v>
      </c>
      <c r="M643" s="17" t="s">
        <v>21</v>
      </c>
      <c r="N643" s="17" t="s">
        <v>21</v>
      </c>
    </row>
    <row r="644" spans="1:14" ht="14.25" thickTop="1" thickBot="1" x14ac:dyDescent="0.25">
      <c r="A644" s="631" t="s">
        <v>21</v>
      </c>
      <c r="B644" s="631" t="s">
        <v>1</v>
      </c>
      <c r="C644" s="35" t="e">
        <f>+C642/J642*100</f>
        <v>#DIV/0!</v>
      </c>
      <c r="D644" s="35" t="e">
        <f>+D642/J642*100</f>
        <v>#DIV/0!</v>
      </c>
      <c r="E644" s="35" t="e">
        <f>+E642/J642*100</f>
        <v>#DIV/0!</v>
      </c>
      <c r="F644" s="35" t="e">
        <f>+F642/J642*100</f>
        <v>#DIV/0!</v>
      </c>
      <c r="G644" s="35" t="e">
        <f>+G642/J642*100</f>
        <v>#DIV/0!</v>
      </c>
      <c r="H644" s="35" t="e">
        <f>+H642/J642*100</f>
        <v>#DIV/0!</v>
      </c>
      <c r="I644" s="35" t="e">
        <f>+I642/J642*100</f>
        <v>#DIV/0!</v>
      </c>
      <c r="J644" s="35" t="e">
        <f>SUM(C644:I644)</f>
        <v>#DIV/0!</v>
      </c>
      <c r="K644" s="35"/>
      <c r="L644" s="35" t="e">
        <f>+C644+D644</f>
        <v>#DIV/0!</v>
      </c>
      <c r="M644" s="17" t="s">
        <v>21</v>
      </c>
      <c r="N644" s="17" t="s">
        <v>21</v>
      </c>
    </row>
    <row r="647" spans="1:14" ht="15" x14ac:dyDescent="0.25">
      <c r="A647" s="2" t="s">
        <v>1035</v>
      </c>
    </row>
    <row r="648" spans="1:14" ht="15" x14ac:dyDescent="0.25">
      <c r="A648" s="1" t="s">
        <v>940</v>
      </c>
    </row>
    <row r="651" spans="1:14" x14ac:dyDescent="0.2">
      <c r="A651" s="564" t="s">
        <v>214</v>
      </c>
      <c r="B651" s="564" t="s">
        <v>1</v>
      </c>
      <c r="C651" s="564" t="s">
        <v>1</v>
      </c>
      <c r="D651" s="564" t="s">
        <v>1</v>
      </c>
      <c r="E651" s="564" t="s">
        <v>1</v>
      </c>
      <c r="F651" s="564" t="s">
        <v>1</v>
      </c>
      <c r="G651" s="564" t="s">
        <v>1</v>
      </c>
      <c r="H651" s="564" t="s">
        <v>1</v>
      </c>
      <c r="I651" s="564" t="s">
        <v>1</v>
      </c>
      <c r="J651" s="564" t="s">
        <v>1</v>
      </c>
      <c r="K651" s="564" t="s">
        <v>1</v>
      </c>
      <c r="L651" s="564" t="s">
        <v>1</v>
      </c>
      <c r="M651" s="564" t="s">
        <v>1</v>
      </c>
      <c r="N651" s="564" t="s">
        <v>1</v>
      </c>
    </row>
    <row r="652" spans="1:14" x14ac:dyDescent="0.2">
      <c r="A652" s="564" t="s">
        <v>215</v>
      </c>
      <c r="B652" s="564" t="s">
        <v>1</v>
      </c>
      <c r="C652" s="564" t="s">
        <v>1</v>
      </c>
      <c r="D652" s="564" t="s">
        <v>1</v>
      </c>
      <c r="E652" s="564" t="s">
        <v>1</v>
      </c>
      <c r="F652" s="564" t="s">
        <v>1</v>
      </c>
      <c r="G652" s="564" t="s">
        <v>1</v>
      </c>
      <c r="H652" s="564" t="s">
        <v>1</v>
      </c>
      <c r="I652" s="564" t="s">
        <v>1</v>
      </c>
      <c r="J652" s="564" t="s">
        <v>1</v>
      </c>
      <c r="K652" s="564" t="s">
        <v>1</v>
      </c>
      <c r="L652" s="564" t="s">
        <v>1</v>
      </c>
      <c r="M652" s="564" t="s">
        <v>1</v>
      </c>
      <c r="N652" s="564" t="s">
        <v>1</v>
      </c>
    </row>
    <row r="653" spans="1:14" ht="13.5" thickBot="1" x14ac:dyDescent="0.25">
      <c r="A653" s="564" t="s">
        <v>256</v>
      </c>
      <c r="B653" s="564" t="s">
        <v>1</v>
      </c>
      <c r="C653" s="564" t="s">
        <v>1</v>
      </c>
      <c r="D653" s="564" t="s">
        <v>1</v>
      </c>
      <c r="E653" s="564" t="s">
        <v>1</v>
      </c>
      <c r="F653" s="564" t="s">
        <v>1</v>
      </c>
      <c r="G653" s="564" t="s">
        <v>1</v>
      </c>
      <c r="H653" s="564" t="s">
        <v>1</v>
      </c>
      <c r="I653" s="564" t="s">
        <v>1</v>
      </c>
      <c r="J653" s="564" t="s">
        <v>1</v>
      </c>
      <c r="K653" s="564" t="s">
        <v>1</v>
      </c>
      <c r="L653" s="564" t="s">
        <v>1</v>
      </c>
      <c r="M653" s="564" t="s">
        <v>1</v>
      </c>
      <c r="N653" s="564" t="s">
        <v>1</v>
      </c>
    </row>
    <row r="654" spans="1:14" ht="23.1" customHeight="1" thickTop="1" thickBot="1" x14ac:dyDescent="0.25">
      <c r="A654" s="531" t="s">
        <v>196</v>
      </c>
      <c r="B654" s="531" t="s">
        <v>217</v>
      </c>
      <c r="C654" s="531" t="s">
        <v>218</v>
      </c>
      <c r="D654" s="531" t="s">
        <v>1</v>
      </c>
      <c r="E654" s="531" t="s">
        <v>1</v>
      </c>
      <c r="F654" s="531" t="s">
        <v>1</v>
      </c>
      <c r="G654" s="531" t="s">
        <v>1</v>
      </c>
      <c r="H654" s="531" t="s">
        <v>1</v>
      </c>
      <c r="I654" s="531" t="s">
        <v>1</v>
      </c>
      <c r="J654" s="531" t="s">
        <v>1</v>
      </c>
      <c r="K654" s="531" t="s">
        <v>1</v>
      </c>
      <c r="L654" s="531" t="s">
        <v>1</v>
      </c>
      <c r="M654" s="531" t="s">
        <v>224</v>
      </c>
      <c r="N654" s="531" t="s">
        <v>938</v>
      </c>
    </row>
    <row r="655" spans="1:14" ht="56.1" customHeight="1" thickTop="1" thickBot="1" x14ac:dyDescent="0.25">
      <c r="A655" s="531" t="s">
        <v>1</v>
      </c>
      <c r="B655" s="531" t="s">
        <v>1</v>
      </c>
      <c r="C655" s="10" t="s">
        <v>96</v>
      </c>
      <c r="D655" s="10" t="s">
        <v>95</v>
      </c>
      <c r="E655" s="10" t="s">
        <v>94</v>
      </c>
      <c r="F655" s="10" t="s">
        <v>93</v>
      </c>
      <c r="G655" s="10" t="s">
        <v>0</v>
      </c>
      <c r="H655" s="10" t="s">
        <v>219</v>
      </c>
      <c r="I655" s="10" t="s">
        <v>220</v>
      </c>
      <c r="J655" s="10" t="s">
        <v>221</v>
      </c>
      <c r="K655" s="10" t="s">
        <v>222</v>
      </c>
      <c r="L655" s="10" t="s">
        <v>223</v>
      </c>
      <c r="M655" s="531" t="s">
        <v>1</v>
      </c>
      <c r="N655" s="531" t="s">
        <v>1</v>
      </c>
    </row>
    <row r="656" spans="1:14" ht="72" customHeight="1" thickTop="1" thickBot="1" x14ac:dyDescent="0.25">
      <c r="A656" s="531" t="s">
        <v>1</v>
      </c>
      <c r="B656" s="531" t="s">
        <v>1</v>
      </c>
      <c r="C656" s="10" t="s">
        <v>226</v>
      </c>
      <c r="D656" s="10" t="s">
        <v>227</v>
      </c>
      <c r="E656" s="10" t="s">
        <v>228</v>
      </c>
      <c r="F656" s="10" t="s">
        <v>229</v>
      </c>
      <c r="G656" s="10" t="s">
        <v>230</v>
      </c>
      <c r="H656" s="10" t="s">
        <v>231</v>
      </c>
      <c r="I656" s="10" t="s">
        <v>232</v>
      </c>
      <c r="J656" s="10" t="s">
        <v>233</v>
      </c>
      <c r="K656" s="10" t="s">
        <v>234</v>
      </c>
      <c r="L656" s="10" t="s">
        <v>235</v>
      </c>
      <c r="M656" s="10" t="s">
        <v>236</v>
      </c>
      <c r="N656" s="531" t="s">
        <v>1</v>
      </c>
    </row>
    <row r="657" spans="1:14" ht="45" customHeight="1" thickTop="1" thickBot="1" x14ac:dyDescent="0.25">
      <c r="A657" s="4" t="s">
        <v>0</v>
      </c>
      <c r="B657" s="4" t="s">
        <v>237</v>
      </c>
      <c r="C657" s="405">
        <v>6</v>
      </c>
      <c r="D657" s="405">
        <v>16</v>
      </c>
      <c r="E657" s="405">
        <v>21</v>
      </c>
      <c r="F657" s="405">
        <v>5</v>
      </c>
      <c r="G657" s="405">
        <v>0</v>
      </c>
      <c r="H657" s="405">
        <v>0</v>
      </c>
      <c r="I657" s="405">
        <v>0</v>
      </c>
      <c r="J657" s="23">
        <f>SUM(C657:I657)</f>
        <v>48</v>
      </c>
      <c r="K657" s="23">
        <f>SUM(C657:G657)</f>
        <v>48</v>
      </c>
      <c r="L657" s="23">
        <f>+C657*5+D657*4+E657*3+F657*2+G657*1</f>
        <v>167</v>
      </c>
      <c r="M657" s="17">
        <f>+L657/K657</f>
        <v>3.4791666666666665</v>
      </c>
      <c r="N657" s="17">
        <f>+M657*2</f>
        <v>6.958333333333333</v>
      </c>
    </row>
    <row r="658" spans="1:14" ht="32.25" customHeight="1" thickTop="1" thickBot="1" x14ac:dyDescent="0.25">
      <c r="A658" s="4" t="s">
        <v>93</v>
      </c>
      <c r="B658" s="4" t="s">
        <v>238</v>
      </c>
      <c r="C658" s="405">
        <v>3</v>
      </c>
      <c r="D658" s="405">
        <v>12</v>
      </c>
      <c r="E658" s="405">
        <v>21</v>
      </c>
      <c r="F658" s="405">
        <v>6</v>
      </c>
      <c r="G658" s="405">
        <v>6</v>
      </c>
      <c r="H658" s="405">
        <v>0</v>
      </c>
      <c r="I658" s="405">
        <v>0</v>
      </c>
      <c r="J658" s="23">
        <f t="shared" ref="J658:J665" si="74">SUM(C658:I658)</f>
        <v>48</v>
      </c>
      <c r="K658" s="23">
        <f t="shared" ref="K658:K665" si="75">SUM(C658:G658)</f>
        <v>48</v>
      </c>
      <c r="L658" s="23">
        <f t="shared" ref="L658:L666" si="76">+C658*5+D658*4+E658*3+F658*2+G658*1</f>
        <v>144</v>
      </c>
      <c r="M658" s="17">
        <f t="shared" ref="M658:M666" si="77">+L658/K658</f>
        <v>3</v>
      </c>
      <c r="N658" s="17">
        <f t="shared" ref="N658:N666" si="78">+M658*2</f>
        <v>6</v>
      </c>
    </row>
    <row r="659" spans="1:14" ht="42" customHeight="1" thickTop="1" thickBot="1" x14ac:dyDescent="0.25">
      <c r="A659" s="4" t="s">
        <v>94</v>
      </c>
      <c r="B659" s="4" t="s">
        <v>239</v>
      </c>
      <c r="C659" s="405">
        <v>0</v>
      </c>
      <c r="D659" s="405">
        <v>0</v>
      </c>
      <c r="E659" s="405">
        <v>0</v>
      </c>
      <c r="F659" s="405">
        <v>0</v>
      </c>
      <c r="G659" s="405">
        <v>0</v>
      </c>
      <c r="H659" s="405">
        <v>0</v>
      </c>
      <c r="I659" s="405">
        <v>48</v>
      </c>
      <c r="J659" s="23">
        <f t="shared" si="74"/>
        <v>48</v>
      </c>
      <c r="K659" s="23">
        <f t="shared" si="75"/>
        <v>0</v>
      </c>
      <c r="L659" s="23">
        <f t="shared" si="76"/>
        <v>0</v>
      </c>
      <c r="M659" s="17" t="e">
        <f>+L659/K659</f>
        <v>#DIV/0!</v>
      </c>
      <c r="N659" s="17" t="e">
        <f t="shared" si="78"/>
        <v>#DIV/0!</v>
      </c>
    </row>
    <row r="660" spans="1:14" ht="48.75" customHeight="1" thickTop="1" thickBot="1" x14ac:dyDescent="0.25">
      <c r="A660" s="4" t="s">
        <v>95</v>
      </c>
      <c r="B660" s="4" t="s">
        <v>240</v>
      </c>
      <c r="C660" s="405">
        <v>17</v>
      </c>
      <c r="D660" s="405">
        <v>22</v>
      </c>
      <c r="E660" s="405">
        <v>9</v>
      </c>
      <c r="F660" s="405">
        <v>0</v>
      </c>
      <c r="G660" s="405">
        <v>0</v>
      </c>
      <c r="H660" s="405">
        <v>0</v>
      </c>
      <c r="I660" s="405">
        <v>0</v>
      </c>
      <c r="J660" s="23">
        <f t="shared" si="74"/>
        <v>48</v>
      </c>
      <c r="K660" s="23">
        <f t="shared" si="75"/>
        <v>48</v>
      </c>
      <c r="L660" s="23">
        <f t="shared" si="76"/>
        <v>200</v>
      </c>
      <c r="M660" s="17">
        <f t="shared" si="77"/>
        <v>4.166666666666667</v>
      </c>
      <c r="N660" s="17">
        <f t="shared" si="78"/>
        <v>8.3333333333333339</v>
      </c>
    </row>
    <row r="661" spans="1:14" ht="79.5" customHeight="1" thickTop="1" thickBot="1" x14ac:dyDescent="0.25">
      <c r="A661" s="4" t="s">
        <v>96</v>
      </c>
      <c r="B661" s="4" t="s">
        <v>241</v>
      </c>
      <c r="C661" s="405">
        <v>10</v>
      </c>
      <c r="D661" s="405">
        <v>21</v>
      </c>
      <c r="E661" s="405">
        <v>15</v>
      </c>
      <c r="F661" s="405">
        <v>2</v>
      </c>
      <c r="G661" s="405">
        <v>0</v>
      </c>
      <c r="H661" s="405">
        <v>0</v>
      </c>
      <c r="I661" s="405">
        <v>0</v>
      </c>
      <c r="J661" s="23">
        <f t="shared" si="74"/>
        <v>48</v>
      </c>
      <c r="K661" s="23">
        <f t="shared" si="75"/>
        <v>48</v>
      </c>
      <c r="L661" s="23">
        <f t="shared" si="76"/>
        <v>183</v>
      </c>
      <c r="M661" s="17">
        <f t="shared" si="77"/>
        <v>3.8125</v>
      </c>
      <c r="N661" s="17">
        <f t="shared" si="78"/>
        <v>7.625</v>
      </c>
    </row>
    <row r="662" spans="1:14" ht="54.95" customHeight="1" thickTop="1" thickBot="1" x14ac:dyDescent="0.25">
      <c r="A662" s="4" t="s">
        <v>97</v>
      </c>
      <c r="B662" s="4" t="s">
        <v>242</v>
      </c>
      <c r="C662" s="405">
        <v>10</v>
      </c>
      <c r="D662" s="405">
        <v>11</v>
      </c>
      <c r="E662" s="405">
        <v>22</v>
      </c>
      <c r="F662" s="405">
        <v>5</v>
      </c>
      <c r="G662" s="405">
        <v>0</v>
      </c>
      <c r="H662" s="405">
        <v>0</v>
      </c>
      <c r="I662" s="405">
        <v>0</v>
      </c>
      <c r="J662" s="23">
        <f t="shared" si="74"/>
        <v>48</v>
      </c>
      <c r="K662" s="23">
        <f t="shared" si="75"/>
        <v>48</v>
      </c>
      <c r="L662" s="23">
        <f t="shared" si="76"/>
        <v>170</v>
      </c>
      <c r="M662" s="17">
        <f t="shared" si="77"/>
        <v>3.5416666666666665</v>
      </c>
      <c r="N662" s="17">
        <f t="shared" si="78"/>
        <v>7.083333333333333</v>
      </c>
    </row>
    <row r="663" spans="1:14" ht="39.75" customHeight="1" thickTop="1" thickBot="1" x14ac:dyDescent="0.25">
      <c r="A663" s="4" t="s">
        <v>98</v>
      </c>
      <c r="B663" s="4" t="s">
        <v>243</v>
      </c>
      <c r="C663" s="405">
        <v>17</v>
      </c>
      <c r="D663" s="405">
        <v>18</v>
      </c>
      <c r="E663" s="405">
        <v>12</v>
      </c>
      <c r="F663" s="405">
        <v>1</v>
      </c>
      <c r="G663" s="405">
        <v>0</v>
      </c>
      <c r="H663" s="405">
        <v>0</v>
      </c>
      <c r="I663" s="405">
        <v>0</v>
      </c>
      <c r="J663" s="23">
        <f t="shared" si="74"/>
        <v>48</v>
      </c>
      <c r="K663" s="23">
        <f t="shared" si="75"/>
        <v>48</v>
      </c>
      <c r="L663" s="23">
        <f t="shared" si="76"/>
        <v>195</v>
      </c>
      <c r="M663" s="17">
        <f t="shared" si="77"/>
        <v>4.0625</v>
      </c>
      <c r="N663" s="17">
        <f t="shared" si="78"/>
        <v>8.125</v>
      </c>
    </row>
    <row r="664" spans="1:14" ht="40.5" customHeight="1" thickTop="1" thickBot="1" x14ac:dyDescent="0.25">
      <c r="A664" s="4" t="s">
        <v>127</v>
      </c>
      <c r="B664" s="4" t="s">
        <v>244</v>
      </c>
      <c r="C664" s="405">
        <v>12</v>
      </c>
      <c r="D664" s="405">
        <v>21</v>
      </c>
      <c r="E664" s="405">
        <v>10</v>
      </c>
      <c r="F664" s="405">
        <v>4</v>
      </c>
      <c r="G664" s="405">
        <v>1</v>
      </c>
      <c r="H664" s="405">
        <v>0</v>
      </c>
      <c r="I664" s="405">
        <v>0</v>
      </c>
      <c r="J664" s="23">
        <f t="shared" si="74"/>
        <v>48</v>
      </c>
      <c r="K664" s="23">
        <f t="shared" si="75"/>
        <v>48</v>
      </c>
      <c r="L664" s="23">
        <f t="shared" si="76"/>
        <v>183</v>
      </c>
      <c r="M664" s="17">
        <f t="shared" si="77"/>
        <v>3.8125</v>
      </c>
      <c r="N664" s="17">
        <f t="shared" si="78"/>
        <v>7.625</v>
      </c>
    </row>
    <row r="665" spans="1:14" ht="27" customHeight="1" thickTop="1" thickBot="1" x14ac:dyDescent="0.25">
      <c r="A665" s="4" t="s">
        <v>126</v>
      </c>
      <c r="B665" s="315" t="s">
        <v>1071</v>
      </c>
      <c r="C665" s="405">
        <v>0</v>
      </c>
      <c r="D665" s="405">
        <v>0</v>
      </c>
      <c r="E665" s="405">
        <v>0</v>
      </c>
      <c r="F665" s="405">
        <v>0</v>
      </c>
      <c r="G665" s="405">
        <v>0</v>
      </c>
      <c r="H665" s="405">
        <v>0</v>
      </c>
      <c r="I665" s="405">
        <v>48</v>
      </c>
      <c r="J665" s="23">
        <f t="shared" si="74"/>
        <v>48</v>
      </c>
      <c r="K665" s="23">
        <f t="shared" si="75"/>
        <v>0</v>
      </c>
      <c r="L665" s="23">
        <f t="shared" si="76"/>
        <v>0</v>
      </c>
      <c r="M665" s="17" t="e">
        <f t="shared" si="77"/>
        <v>#DIV/0!</v>
      </c>
      <c r="N665" s="17" t="e">
        <f t="shared" si="78"/>
        <v>#DIV/0!</v>
      </c>
    </row>
    <row r="666" spans="1:14" ht="14.25" thickTop="1" thickBot="1" x14ac:dyDescent="0.25">
      <c r="A666" s="631" t="s">
        <v>202</v>
      </c>
      <c r="B666" s="631" t="s">
        <v>1</v>
      </c>
      <c r="C666" s="15">
        <f>SUM(C657:C665)</f>
        <v>75</v>
      </c>
      <c r="D666" s="15">
        <f t="shared" ref="D666:J666" si="79">SUM(D657:D665)</f>
        <v>121</v>
      </c>
      <c r="E666" s="15">
        <f t="shared" si="79"/>
        <v>110</v>
      </c>
      <c r="F666" s="15">
        <f t="shared" si="79"/>
        <v>23</v>
      </c>
      <c r="G666" s="15">
        <f t="shared" si="79"/>
        <v>7</v>
      </c>
      <c r="H666" s="15">
        <f t="shared" si="79"/>
        <v>0</v>
      </c>
      <c r="I666" s="15">
        <f t="shared" si="79"/>
        <v>96</v>
      </c>
      <c r="J666" s="23">
        <f t="shared" si="79"/>
        <v>432</v>
      </c>
      <c r="K666" s="23">
        <f>SUM(K657:K665)</f>
        <v>336</v>
      </c>
      <c r="L666" s="23">
        <f t="shared" si="76"/>
        <v>1242</v>
      </c>
      <c r="M666" s="17">
        <f t="shared" si="77"/>
        <v>3.6964285714285716</v>
      </c>
      <c r="N666" s="17">
        <f t="shared" si="78"/>
        <v>7.3928571428571432</v>
      </c>
    </row>
    <row r="667" spans="1:14" ht="14.25" thickTop="1" thickBot="1" x14ac:dyDescent="0.25">
      <c r="A667" s="631" t="s">
        <v>245</v>
      </c>
      <c r="B667" s="631" t="s">
        <v>1</v>
      </c>
      <c r="C667" s="34" t="s">
        <v>246</v>
      </c>
      <c r="D667" s="34" t="s">
        <v>247</v>
      </c>
      <c r="E667" s="34" t="s">
        <v>248</v>
      </c>
      <c r="F667" s="34" t="s">
        <v>249</v>
      </c>
      <c r="G667" s="34" t="s">
        <v>250</v>
      </c>
      <c r="H667" s="34" t="s">
        <v>251</v>
      </c>
      <c r="I667" s="34" t="s">
        <v>252</v>
      </c>
      <c r="J667" s="34" t="s">
        <v>21</v>
      </c>
      <c r="K667" s="34"/>
      <c r="L667" s="34" t="s">
        <v>253</v>
      </c>
      <c r="M667" s="17" t="s">
        <v>21</v>
      </c>
      <c r="N667" s="17" t="s">
        <v>21</v>
      </c>
    </row>
    <row r="668" spans="1:14" ht="14.25" thickTop="1" thickBot="1" x14ac:dyDescent="0.25">
      <c r="A668" s="631" t="s">
        <v>21</v>
      </c>
      <c r="B668" s="631" t="s">
        <v>1</v>
      </c>
      <c r="C668" s="35">
        <f>+C666/J666*100</f>
        <v>17.361111111111111</v>
      </c>
      <c r="D668" s="35">
        <f>+D666/J666*100</f>
        <v>28.009259259259263</v>
      </c>
      <c r="E668" s="35">
        <f>+E666/J666*100</f>
        <v>25.462962962962965</v>
      </c>
      <c r="F668" s="35">
        <f>+F666/J666*100</f>
        <v>5.3240740740740744</v>
      </c>
      <c r="G668" s="35">
        <f>+G666/J666*100</f>
        <v>1.6203703703703702</v>
      </c>
      <c r="H668" s="35">
        <f>+H666/J666*100</f>
        <v>0</v>
      </c>
      <c r="I668" s="35">
        <f>+I666/J666*100</f>
        <v>22.222222222222221</v>
      </c>
      <c r="J668" s="35">
        <f>SUM(C668:I668)</f>
        <v>100</v>
      </c>
      <c r="K668" s="35"/>
      <c r="L668" s="35">
        <f>+C668+D668</f>
        <v>45.370370370370374</v>
      </c>
      <c r="M668" s="17" t="s">
        <v>21</v>
      </c>
      <c r="N668" s="17" t="s">
        <v>21</v>
      </c>
    </row>
    <row r="671" spans="1:14" ht="15" x14ac:dyDescent="0.25">
      <c r="A671" s="1" t="s">
        <v>257</v>
      </c>
    </row>
    <row r="672" spans="1:14" ht="15" x14ac:dyDescent="0.25">
      <c r="A672" s="2" t="s">
        <v>258</v>
      </c>
    </row>
    <row r="674" spans="2:5" s="278" customFormat="1" x14ac:dyDescent="0.2">
      <c r="C674" s="252"/>
      <c r="D674" s="252"/>
      <c r="E674" s="252"/>
    </row>
    <row r="675" spans="2:5" x14ac:dyDescent="0.2">
      <c r="B675" s="543" t="s">
        <v>1093</v>
      </c>
      <c r="C675" s="543"/>
      <c r="D675" s="543"/>
      <c r="E675" s="267"/>
    </row>
    <row r="676" spans="2:5" s="278" customFormat="1" ht="29.25" customHeight="1" thickBot="1" x14ac:dyDescent="0.25">
      <c r="B676" s="542" t="s">
        <v>1036</v>
      </c>
      <c r="C676" s="542"/>
      <c r="D676" s="542"/>
      <c r="E676" s="279"/>
    </row>
    <row r="677" spans="2:5" ht="14.25" thickTop="1" thickBot="1" x14ac:dyDescent="0.25">
      <c r="B677" s="309" t="s">
        <v>0</v>
      </c>
      <c r="C677" s="309" t="s">
        <v>93</v>
      </c>
      <c r="D677" s="266" t="s">
        <v>259</v>
      </c>
      <c r="E677" s="252"/>
    </row>
    <row r="678" spans="2:5" ht="37.5" thickTop="1" thickBot="1" x14ac:dyDescent="0.25">
      <c r="B678" s="309" t="s">
        <v>1041</v>
      </c>
      <c r="C678" s="309" t="s">
        <v>941</v>
      </c>
      <c r="D678" s="266" t="s">
        <v>260</v>
      </c>
      <c r="E678" s="252"/>
    </row>
    <row r="679" spans="2:5" ht="21" customHeight="1" thickTop="1" thickBot="1" x14ac:dyDescent="0.25">
      <c r="B679" s="268">
        <v>0</v>
      </c>
      <c r="C679" s="268">
        <v>0</v>
      </c>
      <c r="D679" s="310" t="e">
        <f>+B679/C679*100</f>
        <v>#DIV/0!</v>
      </c>
      <c r="E679" s="252"/>
    </row>
    <row r="680" spans="2:5" ht="13.5" thickTop="1" x14ac:dyDescent="0.2">
      <c r="B680" s="308" t="s">
        <v>1008</v>
      </c>
      <c r="C680" s="252"/>
      <c r="D680" s="252"/>
      <c r="E680" s="252"/>
    </row>
    <row r="681" spans="2:5" s="311" customFormat="1" x14ac:dyDescent="0.2">
      <c r="B681" s="308"/>
      <c r="C681" s="252"/>
      <c r="D681" s="252"/>
      <c r="E681" s="252"/>
    </row>
    <row r="682" spans="2:5" s="311" customFormat="1" x14ac:dyDescent="0.2">
      <c r="B682" s="543" t="s">
        <v>1094</v>
      </c>
      <c r="C682" s="543"/>
      <c r="D682" s="543"/>
      <c r="E682" s="267"/>
    </row>
    <row r="683" spans="2:5" s="311" customFormat="1" ht="27.75" customHeight="1" thickBot="1" x14ac:dyDescent="0.25">
      <c r="B683" s="542" t="s">
        <v>1037</v>
      </c>
      <c r="C683" s="542"/>
      <c r="D683" s="542"/>
      <c r="E683" s="312"/>
    </row>
    <row r="684" spans="2:5" s="311" customFormat="1" ht="14.25" thickTop="1" thickBot="1" x14ac:dyDescent="0.25">
      <c r="B684" s="309" t="s">
        <v>0</v>
      </c>
      <c r="C684" s="309" t="s">
        <v>93</v>
      </c>
      <c r="D684" s="309" t="s">
        <v>259</v>
      </c>
      <c r="E684" s="252"/>
    </row>
    <row r="685" spans="2:5" s="311" customFormat="1" ht="37.5" thickTop="1" thickBot="1" x14ac:dyDescent="0.25">
      <c r="B685" s="309" t="s">
        <v>1042</v>
      </c>
      <c r="C685" s="309" t="s">
        <v>1038</v>
      </c>
      <c r="D685" s="309" t="s">
        <v>260</v>
      </c>
      <c r="E685" s="252"/>
    </row>
    <row r="686" spans="2:5" s="311" customFormat="1" ht="21.75" customHeight="1" thickTop="1" thickBot="1" x14ac:dyDescent="0.25">
      <c r="B686" s="268">
        <v>0</v>
      </c>
      <c r="C686" s="268">
        <v>0</v>
      </c>
      <c r="D686" s="310" t="e">
        <f>+B686/C686*100</f>
        <v>#DIV/0!</v>
      </c>
      <c r="E686" s="252"/>
    </row>
    <row r="687" spans="2:5" s="311" customFormat="1" ht="13.5" thickTop="1" x14ac:dyDescent="0.2">
      <c r="B687" s="308" t="s">
        <v>1008</v>
      </c>
      <c r="C687" s="252"/>
      <c r="D687" s="252"/>
      <c r="E687" s="252"/>
    </row>
    <row r="688" spans="2:5" s="311" customFormat="1" x14ac:dyDescent="0.2">
      <c r="B688" s="308"/>
      <c r="C688" s="252"/>
      <c r="D688" s="252"/>
      <c r="E688" s="252"/>
    </row>
    <row r="689" spans="2:5" s="311" customFormat="1" x14ac:dyDescent="0.2">
      <c r="B689" s="543" t="s">
        <v>1095</v>
      </c>
      <c r="C689" s="543"/>
      <c r="D689" s="543"/>
      <c r="E689" s="267"/>
    </row>
    <row r="690" spans="2:5" s="311" customFormat="1" ht="27.75" customHeight="1" thickBot="1" x14ac:dyDescent="0.25">
      <c r="B690" s="542" t="s">
        <v>1040</v>
      </c>
      <c r="C690" s="542"/>
      <c r="D690" s="542"/>
      <c r="E690" s="312"/>
    </row>
    <row r="691" spans="2:5" s="311" customFormat="1" ht="14.25" thickTop="1" thickBot="1" x14ac:dyDescent="0.25">
      <c r="B691" s="309" t="s">
        <v>0</v>
      </c>
      <c r="C691" s="309" t="s">
        <v>93</v>
      </c>
      <c r="D691" s="309" t="s">
        <v>1097</v>
      </c>
      <c r="E691" s="252"/>
    </row>
    <row r="692" spans="2:5" s="311" customFormat="1" ht="37.5" thickTop="1" thickBot="1" x14ac:dyDescent="0.25">
      <c r="B692" s="309" t="s">
        <v>1043</v>
      </c>
      <c r="C692" s="309" t="s">
        <v>1044</v>
      </c>
      <c r="D692" s="309" t="s">
        <v>260</v>
      </c>
      <c r="E692" s="252"/>
    </row>
    <row r="693" spans="2:5" s="311" customFormat="1" ht="24.75" customHeight="1" thickTop="1" thickBot="1" x14ac:dyDescent="0.25">
      <c r="B693" s="268">
        <v>0</v>
      </c>
      <c r="C693" s="268">
        <v>0</v>
      </c>
      <c r="D693" s="310" t="e">
        <f>+B693/C693*100</f>
        <v>#DIV/0!</v>
      </c>
      <c r="E693" s="252"/>
    </row>
    <row r="694" spans="2:5" s="311" customFormat="1" ht="13.5" thickTop="1" x14ac:dyDescent="0.2">
      <c r="B694" s="308" t="s">
        <v>1008</v>
      </c>
      <c r="C694" s="252"/>
      <c r="D694" s="252"/>
      <c r="E694" s="252"/>
    </row>
    <row r="695" spans="2:5" s="311" customFormat="1" x14ac:dyDescent="0.2">
      <c r="B695" s="308"/>
      <c r="C695" s="252"/>
      <c r="D695" s="252"/>
      <c r="E695" s="252"/>
    </row>
    <row r="696" spans="2:5" s="322" customFormat="1" x14ac:dyDescent="0.2">
      <c r="B696" s="543" t="s">
        <v>261</v>
      </c>
      <c r="C696" s="543"/>
      <c r="D696" s="543"/>
      <c r="E696" s="267"/>
    </row>
    <row r="697" spans="2:5" s="322" customFormat="1" ht="29.25" customHeight="1" thickBot="1" x14ac:dyDescent="0.25">
      <c r="B697" s="542" t="s">
        <v>1036</v>
      </c>
      <c r="C697" s="542"/>
      <c r="D697" s="542"/>
      <c r="E697" s="320"/>
    </row>
    <row r="698" spans="2:5" s="322" customFormat="1" ht="14.25" thickTop="1" thickBot="1" x14ac:dyDescent="0.25">
      <c r="B698" s="319" t="s">
        <v>0</v>
      </c>
      <c r="C698" s="319" t="s">
        <v>93</v>
      </c>
      <c r="D698" s="319" t="s">
        <v>1097</v>
      </c>
      <c r="E698" s="252"/>
    </row>
    <row r="699" spans="2:5" s="322" customFormat="1" ht="37.5" thickTop="1" thickBot="1" x14ac:dyDescent="0.25">
      <c r="B699" s="319" t="s">
        <v>1096</v>
      </c>
      <c r="C699" s="319" t="s">
        <v>941</v>
      </c>
      <c r="D699" s="319" t="s">
        <v>260</v>
      </c>
      <c r="E699" s="252"/>
    </row>
    <row r="700" spans="2:5" s="322" customFormat="1" ht="24" customHeight="1" thickTop="1" thickBot="1" x14ac:dyDescent="0.25">
      <c r="B700" s="268">
        <v>0</v>
      </c>
      <c r="C700" s="268">
        <v>0</v>
      </c>
      <c r="D700" s="321" t="e">
        <f>+B700/C700*100</f>
        <v>#DIV/0!</v>
      </c>
      <c r="E700" s="252"/>
    </row>
    <row r="701" spans="2:5" s="322" customFormat="1" ht="13.5" thickTop="1" x14ac:dyDescent="0.2">
      <c r="B701" s="308" t="s">
        <v>1008</v>
      </c>
      <c r="C701" s="252"/>
      <c r="D701" s="252"/>
      <c r="E701" s="252"/>
    </row>
    <row r="702" spans="2:5" s="322" customFormat="1" x14ac:dyDescent="0.2">
      <c r="B702" s="308"/>
      <c r="C702" s="252"/>
      <c r="D702" s="252"/>
      <c r="E702" s="252"/>
    </row>
    <row r="703" spans="2:5" s="322" customFormat="1" x14ac:dyDescent="0.2">
      <c r="B703" s="308"/>
      <c r="C703" s="252"/>
      <c r="D703" s="252"/>
      <c r="E703" s="252"/>
    </row>
    <row r="704" spans="2:5" s="322" customFormat="1" x14ac:dyDescent="0.2">
      <c r="B704" s="308"/>
      <c r="C704" s="252"/>
      <c r="D704" s="252"/>
      <c r="E704" s="252"/>
    </row>
    <row r="705" spans="1:14" s="322" customFormat="1" x14ac:dyDescent="0.2">
      <c r="B705" s="543" t="s">
        <v>1039</v>
      </c>
      <c r="C705" s="543"/>
      <c r="D705" s="543"/>
      <c r="E705" s="267"/>
    </row>
    <row r="706" spans="1:14" s="322" customFormat="1" ht="27.75" customHeight="1" thickBot="1" x14ac:dyDescent="0.25">
      <c r="B706" s="542" t="s">
        <v>1040</v>
      </c>
      <c r="C706" s="542"/>
      <c r="D706" s="542"/>
      <c r="E706" s="320"/>
    </row>
    <row r="707" spans="1:14" s="322" customFormat="1" ht="14.25" thickTop="1" thickBot="1" x14ac:dyDescent="0.25">
      <c r="B707" s="319" t="s">
        <v>0</v>
      </c>
      <c r="C707" s="319" t="s">
        <v>93</v>
      </c>
      <c r="D707" s="319" t="s">
        <v>259</v>
      </c>
      <c r="E707" s="252"/>
    </row>
    <row r="708" spans="1:14" s="322" customFormat="1" ht="37.5" thickTop="1" thickBot="1" x14ac:dyDescent="0.25">
      <c r="B708" s="319" t="s">
        <v>1092</v>
      </c>
      <c r="C708" s="319" t="s">
        <v>1044</v>
      </c>
      <c r="D708" s="319" t="s">
        <v>260</v>
      </c>
      <c r="E708" s="252"/>
    </row>
    <row r="709" spans="1:14" s="322" customFormat="1" ht="24" customHeight="1" thickTop="1" thickBot="1" x14ac:dyDescent="0.25">
      <c r="B709" s="268">
        <v>0</v>
      </c>
      <c r="C709" s="268">
        <v>0</v>
      </c>
      <c r="D709" s="321" t="e">
        <f>+B709/C709*100</f>
        <v>#DIV/0!</v>
      </c>
      <c r="E709" s="252"/>
    </row>
    <row r="710" spans="1:14" s="322" customFormat="1" ht="13.5" thickTop="1" x14ac:dyDescent="0.2">
      <c r="B710" s="308" t="s">
        <v>1008</v>
      </c>
      <c r="C710" s="252"/>
      <c r="D710" s="252"/>
      <c r="E710" s="252"/>
    </row>
    <row r="711" spans="1:14" s="322" customFormat="1" x14ac:dyDescent="0.2">
      <c r="B711" s="308"/>
      <c r="C711" s="252"/>
      <c r="D711" s="252"/>
      <c r="E711" s="252"/>
    </row>
    <row r="713" spans="1:14" ht="15" x14ac:dyDescent="0.25">
      <c r="A713" s="1" t="s">
        <v>262</v>
      </c>
    </row>
    <row r="714" spans="1:14" ht="15" x14ac:dyDescent="0.25">
      <c r="A714" s="2" t="s">
        <v>281</v>
      </c>
    </row>
    <row r="715" spans="1:14" ht="15" x14ac:dyDescent="0.25">
      <c r="A715" s="1" t="s">
        <v>940</v>
      </c>
    </row>
    <row r="718" spans="1:14" x14ac:dyDescent="0.2">
      <c r="A718" s="564" t="s">
        <v>282</v>
      </c>
      <c r="B718" s="564" t="s">
        <v>1</v>
      </c>
      <c r="C718" s="564" t="s">
        <v>1</v>
      </c>
      <c r="D718" s="564" t="s">
        <v>1</v>
      </c>
      <c r="E718" s="564" t="s">
        <v>1</v>
      </c>
      <c r="F718" s="564" t="s">
        <v>1</v>
      </c>
      <c r="G718" s="564" t="s">
        <v>1</v>
      </c>
      <c r="H718" s="564" t="s">
        <v>1</v>
      </c>
      <c r="I718" s="564" t="s">
        <v>1</v>
      </c>
      <c r="J718" s="564" t="s">
        <v>1</v>
      </c>
      <c r="K718" s="564" t="s">
        <v>1</v>
      </c>
      <c r="L718" s="564" t="s">
        <v>1</v>
      </c>
      <c r="M718" s="564" t="s">
        <v>1</v>
      </c>
      <c r="N718" s="564" t="s">
        <v>1</v>
      </c>
    </row>
    <row r="719" spans="1:14" x14ac:dyDescent="0.2">
      <c r="A719" s="564" t="s">
        <v>215</v>
      </c>
      <c r="B719" s="564" t="s">
        <v>1</v>
      </c>
      <c r="C719" s="564" t="s">
        <v>1</v>
      </c>
      <c r="D719" s="564" t="s">
        <v>1</v>
      </c>
      <c r="E719" s="564" t="s">
        <v>1</v>
      </c>
      <c r="F719" s="564" t="s">
        <v>1</v>
      </c>
      <c r="G719" s="564" t="s">
        <v>1</v>
      </c>
      <c r="H719" s="564" t="s">
        <v>1</v>
      </c>
      <c r="I719" s="564" t="s">
        <v>1</v>
      </c>
      <c r="J719" s="564" t="s">
        <v>1</v>
      </c>
      <c r="K719" s="564" t="s">
        <v>1</v>
      </c>
      <c r="L719" s="564" t="s">
        <v>1</v>
      </c>
      <c r="M719" s="564" t="s">
        <v>1</v>
      </c>
      <c r="N719" s="564" t="s">
        <v>1</v>
      </c>
    </row>
    <row r="720" spans="1:14" ht="13.5" thickBot="1" x14ac:dyDescent="0.25">
      <c r="A720" s="564" t="s">
        <v>263</v>
      </c>
      <c r="B720" s="564" t="s">
        <v>1</v>
      </c>
      <c r="C720" s="564" t="s">
        <v>1</v>
      </c>
      <c r="D720" s="564" t="s">
        <v>1</v>
      </c>
      <c r="E720" s="564" t="s">
        <v>1</v>
      </c>
      <c r="F720" s="564" t="s">
        <v>1</v>
      </c>
      <c r="G720" s="564" t="s">
        <v>1</v>
      </c>
      <c r="H720" s="564" t="s">
        <v>1</v>
      </c>
      <c r="I720" s="564" t="s">
        <v>1</v>
      </c>
      <c r="J720" s="564" t="s">
        <v>1</v>
      </c>
      <c r="K720" s="564" t="s">
        <v>1</v>
      </c>
      <c r="L720" s="564" t="s">
        <v>1</v>
      </c>
      <c r="M720" s="564" t="s">
        <v>1</v>
      </c>
      <c r="N720" s="564" t="s">
        <v>1</v>
      </c>
    </row>
    <row r="721" spans="1:14" ht="23.1" customHeight="1" thickTop="1" thickBot="1" x14ac:dyDescent="0.25">
      <c r="A721" s="531" t="s">
        <v>196</v>
      </c>
      <c r="B721" s="531" t="s">
        <v>217</v>
      </c>
      <c r="C721" s="531" t="s">
        <v>218</v>
      </c>
      <c r="D721" s="531" t="s">
        <v>1</v>
      </c>
      <c r="E721" s="531" t="s">
        <v>1</v>
      </c>
      <c r="F721" s="531" t="s">
        <v>1</v>
      </c>
      <c r="G721" s="531" t="s">
        <v>1</v>
      </c>
      <c r="H721" s="531" t="s">
        <v>1</v>
      </c>
      <c r="I721" s="531" t="s">
        <v>1</v>
      </c>
      <c r="J721" s="531" t="s">
        <v>1</v>
      </c>
      <c r="K721" s="531" t="s">
        <v>1</v>
      </c>
      <c r="L721" s="531" t="s">
        <v>1</v>
      </c>
      <c r="M721" s="531" t="s">
        <v>224</v>
      </c>
      <c r="N721" s="531" t="s">
        <v>942</v>
      </c>
    </row>
    <row r="722" spans="1:14" ht="56.1" customHeight="1" thickTop="1" thickBot="1" x14ac:dyDescent="0.25">
      <c r="A722" s="531" t="s">
        <v>1</v>
      </c>
      <c r="B722" s="531" t="s">
        <v>1</v>
      </c>
      <c r="C722" s="10" t="s">
        <v>96</v>
      </c>
      <c r="D722" s="10" t="s">
        <v>95</v>
      </c>
      <c r="E722" s="10" t="s">
        <v>94</v>
      </c>
      <c r="F722" s="10" t="s">
        <v>93</v>
      </c>
      <c r="G722" s="10" t="s">
        <v>0</v>
      </c>
      <c r="H722" s="10" t="s">
        <v>219</v>
      </c>
      <c r="I722" s="10" t="s">
        <v>220</v>
      </c>
      <c r="J722" s="10" t="s">
        <v>221</v>
      </c>
      <c r="K722" s="10" t="s">
        <v>222</v>
      </c>
      <c r="L722" s="10" t="s">
        <v>223</v>
      </c>
      <c r="M722" s="531" t="s">
        <v>1</v>
      </c>
      <c r="N722" s="531" t="s">
        <v>1</v>
      </c>
    </row>
    <row r="723" spans="1:14" ht="72" customHeight="1" thickTop="1" thickBot="1" x14ac:dyDescent="0.25">
      <c r="A723" s="531" t="s">
        <v>1</v>
      </c>
      <c r="B723" s="531" t="s">
        <v>1</v>
      </c>
      <c r="C723" s="10" t="s">
        <v>226</v>
      </c>
      <c r="D723" s="10" t="s">
        <v>227</v>
      </c>
      <c r="E723" s="10" t="s">
        <v>228</v>
      </c>
      <c r="F723" s="10" t="s">
        <v>229</v>
      </c>
      <c r="G723" s="10" t="s">
        <v>230</v>
      </c>
      <c r="H723" s="10" t="s">
        <v>231</v>
      </c>
      <c r="I723" s="10" t="s">
        <v>232</v>
      </c>
      <c r="J723" s="10" t="s">
        <v>233</v>
      </c>
      <c r="K723" s="10" t="s">
        <v>234</v>
      </c>
      <c r="L723" s="10" t="s">
        <v>235</v>
      </c>
      <c r="M723" s="10" t="s">
        <v>236</v>
      </c>
      <c r="N723" s="531" t="s">
        <v>1</v>
      </c>
    </row>
    <row r="724" spans="1:14" ht="89.25" customHeight="1" thickTop="1" thickBot="1" x14ac:dyDescent="0.25">
      <c r="A724" s="4" t="s">
        <v>0</v>
      </c>
      <c r="B724" s="4" t="s">
        <v>264</v>
      </c>
      <c r="C724" s="4">
        <v>0</v>
      </c>
      <c r="D724" s="403">
        <v>0</v>
      </c>
      <c r="E724" s="403">
        <v>0</v>
      </c>
      <c r="F724" s="403">
        <v>0</v>
      </c>
      <c r="G724" s="403">
        <v>0</v>
      </c>
      <c r="H724" s="403">
        <v>0</v>
      </c>
      <c r="I724" s="403">
        <v>0</v>
      </c>
      <c r="J724" s="23">
        <f>SUM(C724:I724)</f>
        <v>0</v>
      </c>
      <c r="K724" s="23">
        <f>SUM(C724:G724)</f>
        <v>0</v>
      </c>
      <c r="L724" s="23">
        <f>+C724*5+D724*4+E724*3+F724*2+G724*1</f>
        <v>0</v>
      </c>
      <c r="M724" s="64" t="e">
        <f>+L724/K724</f>
        <v>#DIV/0!</v>
      </c>
      <c r="N724" s="64" t="e">
        <f>+M724*2</f>
        <v>#DIV/0!</v>
      </c>
    </row>
    <row r="725" spans="1:14" ht="59.25" customHeight="1" thickTop="1" thickBot="1" x14ac:dyDescent="0.25">
      <c r="A725" s="4" t="s">
        <v>93</v>
      </c>
      <c r="B725" s="4" t="s">
        <v>265</v>
      </c>
      <c r="C725" s="403">
        <v>0</v>
      </c>
      <c r="D725" s="403">
        <v>0</v>
      </c>
      <c r="E725" s="403">
        <v>0</v>
      </c>
      <c r="F725" s="403">
        <v>0</v>
      </c>
      <c r="G725" s="403">
        <v>0</v>
      </c>
      <c r="H725" s="403">
        <v>0</v>
      </c>
      <c r="I725" s="403">
        <v>0</v>
      </c>
      <c r="J725" s="23">
        <f t="shared" ref="J725:J731" si="80">SUM(C725:I725)</f>
        <v>0</v>
      </c>
      <c r="K725" s="23">
        <f t="shared" ref="K725:K732" si="81">SUM(C725:G725)</f>
        <v>0</v>
      </c>
      <c r="L725" s="23">
        <f t="shared" ref="L725:L732" si="82">+C725*5+D725*4+E725*3+F725*2+G725*1</f>
        <v>0</v>
      </c>
      <c r="M725" s="64" t="e">
        <f t="shared" ref="M725:M732" si="83">+L725/K725</f>
        <v>#DIV/0!</v>
      </c>
      <c r="N725" s="64" t="e">
        <f t="shared" ref="N725:N732" si="84">+M725*2</f>
        <v>#DIV/0!</v>
      </c>
    </row>
    <row r="726" spans="1:14" ht="51" customHeight="1" thickTop="1" thickBot="1" x14ac:dyDescent="0.25">
      <c r="A726" s="4" t="s">
        <v>94</v>
      </c>
      <c r="B726" s="4" t="s">
        <v>266</v>
      </c>
      <c r="C726" s="403">
        <v>0</v>
      </c>
      <c r="D726" s="403">
        <v>0</v>
      </c>
      <c r="E726" s="403">
        <v>0</v>
      </c>
      <c r="F726" s="403">
        <v>0</v>
      </c>
      <c r="G726" s="403">
        <v>0</v>
      </c>
      <c r="H726" s="403">
        <v>0</v>
      </c>
      <c r="I726" s="403">
        <v>0</v>
      </c>
      <c r="J726" s="23">
        <f t="shared" si="80"/>
        <v>0</v>
      </c>
      <c r="K726" s="23">
        <f t="shared" si="81"/>
        <v>0</v>
      </c>
      <c r="L726" s="23">
        <f t="shared" si="82"/>
        <v>0</v>
      </c>
      <c r="M726" s="64" t="e">
        <f t="shared" si="83"/>
        <v>#DIV/0!</v>
      </c>
      <c r="N726" s="64" t="e">
        <f t="shared" si="84"/>
        <v>#DIV/0!</v>
      </c>
    </row>
    <row r="727" spans="1:14" ht="50.25" customHeight="1" thickTop="1" thickBot="1" x14ac:dyDescent="0.25">
      <c r="A727" s="4" t="s">
        <v>95</v>
      </c>
      <c r="B727" s="4" t="s">
        <v>267</v>
      </c>
      <c r="C727" s="403">
        <v>0</v>
      </c>
      <c r="D727" s="403">
        <v>0</v>
      </c>
      <c r="E727" s="403">
        <v>0</v>
      </c>
      <c r="F727" s="403">
        <v>0</v>
      </c>
      <c r="G727" s="403">
        <v>0</v>
      </c>
      <c r="H727" s="403">
        <v>0</v>
      </c>
      <c r="I727" s="403">
        <v>0</v>
      </c>
      <c r="J727" s="23">
        <f t="shared" si="80"/>
        <v>0</v>
      </c>
      <c r="K727" s="23">
        <f t="shared" si="81"/>
        <v>0</v>
      </c>
      <c r="L727" s="23">
        <f t="shared" si="82"/>
        <v>0</v>
      </c>
      <c r="M727" s="64" t="e">
        <f t="shared" si="83"/>
        <v>#DIV/0!</v>
      </c>
      <c r="N727" s="64" t="e">
        <f t="shared" si="84"/>
        <v>#DIV/0!</v>
      </c>
    </row>
    <row r="728" spans="1:14" ht="54.95" customHeight="1" thickTop="1" thickBot="1" x14ac:dyDescent="0.25">
      <c r="A728" s="4" t="s">
        <v>96</v>
      </c>
      <c r="B728" s="4" t="s">
        <v>268</v>
      </c>
      <c r="C728" s="403">
        <v>0</v>
      </c>
      <c r="D728" s="403">
        <v>0</v>
      </c>
      <c r="E728" s="403">
        <v>0</v>
      </c>
      <c r="F728" s="403">
        <v>0</v>
      </c>
      <c r="G728" s="403">
        <v>0</v>
      </c>
      <c r="H728" s="403">
        <v>0</v>
      </c>
      <c r="I728" s="403">
        <v>0</v>
      </c>
      <c r="J728" s="23">
        <f t="shared" si="80"/>
        <v>0</v>
      </c>
      <c r="K728" s="23">
        <f t="shared" si="81"/>
        <v>0</v>
      </c>
      <c r="L728" s="23">
        <f t="shared" si="82"/>
        <v>0</v>
      </c>
      <c r="M728" s="64" t="e">
        <f t="shared" si="83"/>
        <v>#DIV/0!</v>
      </c>
      <c r="N728" s="64" t="e">
        <f t="shared" si="84"/>
        <v>#DIV/0!</v>
      </c>
    </row>
    <row r="729" spans="1:14" ht="54.95" customHeight="1" thickTop="1" thickBot="1" x14ac:dyDescent="0.25">
      <c r="A729" s="4" t="s">
        <v>97</v>
      </c>
      <c r="B729" s="4" t="s">
        <v>269</v>
      </c>
      <c r="C729" s="403">
        <v>0</v>
      </c>
      <c r="D729" s="403">
        <v>0</v>
      </c>
      <c r="E729" s="403">
        <v>0</v>
      </c>
      <c r="F729" s="403">
        <v>0</v>
      </c>
      <c r="G729" s="403">
        <v>0</v>
      </c>
      <c r="H729" s="403">
        <v>0</v>
      </c>
      <c r="I729" s="403">
        <v>0</v>
      </c>
      <c r="J729" s="23">
        <f t="shared" si="80"/>
        <v>0</v>
      </c>
      <c r="K729" s="23">
        <f t="shared" si="81"/>
        <v>0</v>
      </c>
      <c r="L729" s="23">
        <f t="shared" si="82"/>
        <v>0</v>
      </c>
      <c r="M729" s="64" t="e">
        <f t="shared" si="83"/>
        <v>#DIV/0!</v>
      </c>
      <c r="N729" s="64" t="e">
        <f t="shared" si="84"/>
        <v>#DIV/0!</v>
      </c>
    </row>
    <row r="730" spans="1:14" ht="48" customHeight="1" thickTop="1" thickBot="1" x14ac:dyDescent="0.25">
      <c r="A730" s="4" t="s">
        <v>98</v>
      </c>
      <c r="B730" s="4" t="s">
        <v>270</v>
      </c>
      <c r="C730" s="403">
        <v>0</v>
      </c>
      <c r="D730" s="403">
        <v>0</v>
      </c>
      <c r="E730" s="403">
        <v>0</v>
      </c>
      <c r="F730" s="403">
        <v>0</v>
      </c>
      <c r="G730" s="403">
        <v>0</v>
      </c>
      <c r="H730" s="403">
        <v>0</v>
      </c>
      <c r="I730" s="403">
        <v>0</v>
      </c>
      <c r="J730" s="23">
        <f t="shared" si="80"/>
        <v>0</v>
      </c>
      <c r="K730" s="23">
        <f t="shared" si="81"/>
        <v>0</v>
      </c>
      <c r="L730" s="23">
        <f t="shared" si="82"/>
        <v>0</v>
      </c>
      <c r="M730" s="64" t="e">
        <f t="shared" si="83"/>
        <v>#DIV/0!</v>
      </c>
      <c r="N730" s="64" t="e">
        <f t="shared" si="84"/>
        <v>#DIV/0!</v>
      </c>
    </row>
    <row r="731" spans="1:14" ht="50.25" customHeight="1" thickTop="1" thickBot="1" x14ac:dyDescent="0.25">
      <c r="A731" s="4" t="s">
        <v>127</v>
      </c>
      <c r="B731" s="4" t="s">
        <v>271</v>
      </c>
      <c r="C731" s="403">
        <v>0</v>
      </c>
      <c r="D731" s="403">
        <v>0</v>
      </c>
      <c r="E731" s="403">
        <v>0</v>
      </c>
      <c r="F731" s="403">
        <v>0</v>
      </c>
      <c r="G731" s="403">
        <v>0</v>
      </c>
      <c r="H731" s="403">
        <v>0</v>
      </c>
      <c r="I731" s="403">
        <v>0</v>
      </c>
      <c r="J731" s="23">
        <f t="shared" si="80"/>
        <v>0</v>
      </c>
      <c r="K731" s="23">
        <f t="shared" si="81"/>
        <v>0</v>
      </c>
      <c r="L731" s="23">
        <f t="shared" si="82"/>
        <v>0</v>
      </c>
      <c r="M731" s="64" t="e">
        <f t="shared" si="83"/>
        <v>#DIV/0!</v>
      </c>
      <c r="N731" s="64" t="e">
        <f t="shared" si="84"/>
        <v>#DIV/0!</v>
      </c>
    </row>
    <row r="732" spans="1:14" ht="14.25" thickTop="1" thickBot="1" x14ac:dyDescent="0.25">
      <c r="A732" s="631" t="s">
        <v>202</v>
      </c>
      <c r="B732" s="631" t="s">
        <v>1</v>
      </c>
      <c r="C732" s="15">
        <f>SUM(C724:C731)</f>
        <v>0</v>
      </c>
      <c r="D732" s="15">
        <f t="shared" ref="D732:J732" si="85">SUM(D724:D731)</f>
        <v>0</v>
      </c>
      <c r="E732" s="15">
        <f t="shared" si="85"/>
        <v>0</v>
      </c>
      <c r="F732" s="15">
        <f t="shared" si="85"/>
        <v>0</v>
      </c>
      <c r="G732" s="15">
        <f t="shared" si="85"/>
        <v>0</v>
      </c>
      <c r="H732" s="15">
        <f t="shared" si="85"/>
        <v>0</v>
      </c>
      <c r="I732" s="15">
        <f t="shared" si="85"/>
        <v>0</v>
      </c>
      <c r="J732" s="15">
        <f t="shared" si="85"/>
        <v>0</v>
      </c>
      <c r="K732" s="23">
        <f t="shared" si="81"/>
        <v>0</v>
      </c>
      <c r="L732" s="23">
        <f t="shared" si="82"/>
        <v>0</v>
      </c>
      <c r="M732" s="64" t="e">
        <f t="shared" si="83"/>
        <v>#DIV/0!</v>
      </c>
      <c r="N732" s="64" t="e">
        <f t="shared" si="84"/>
        <v>#DIV/0!</v>
      </c>
    </row>
    <row r="733" spans="1:14" ht="14.25" thickTop="1" thickBot="1" x14ac:dyDescent="0.25">
      <c r="A733" s="631" t="s">
        <v>245</v>
      </c>
      <c r="B733" s="631" t="s">
        <v>1</v>
      </c>
      <c r="C733" s="17" t="s">
        <v>246</v>
      </c>
      <c r="D733" s="17" t="s">
        <v>247</v>
      </c>
      <c r="E733" s="17" t="s">
        <v>248</v>
      </c>
      <c r="F733" s="17" t="s">
        <v>249</v>
      </c>
      <c r="G733" s="17" t="s">
        <v>250</v>
      </c>
      <c r="H733" s="17" t="s">
        <v>251</v>
      </c>
      <c r="I733" s="17" t="s">
        <v>252</v>
      </c>
      <c r="J733" s="17" t="s">
        <v>21</v>
      </c>
      <c r="K733" s="17"/>
      <c r="L733" s="41" t="s">
        <v>253</v>
      </c>
      <c r="M733" s="17" t="s">
        <v>21</v>
      </c>
      <c r="N733" s="17" t="s">
        <v>21</v>
      </c>
    </row>
    <row r="734" spans="1:14" ht="14.25" thickTop="1" thickBot="1" x14ac:dyDescent="0.25">
      <c r="A734" s="631" t="s">
        <v>21</v>
      </c>
      <c r="B734" s="631" t="s">
        <v>1</v>
      </c>
      <c r="C734" s="40" t="e">
        <f>+C732/J732*100</f>
        <v>#DIV/0!</v>
      </c>
      <c r="D734" s="40" t="e">
        <f>+D732/J732*100</f>
        <v>#DIV/0!</v>
      </c>
      <c r="E734" s="40" t="e">
        <f>+E732/J732*100</f>
        <v>#DIV/0!</v>
      </c>
      <c r="F734" s="40" t="e">
        <f>+F732/J732*100</f>
        <v>#DIV/0!</v>
      </c>
      <c r="G734" s="40" t="e">
        <f>+G732/J732*100</f>
        <v>#DIV/0!</v>
      </c>
      <c r="H734" s="40" t="e">
        <f>+H732/J732*100</f>
        <v>#DIV/0!</v>
      </c>
      <c r="I734" s="40" t="e">
        <f>+I732/J732*100</f>
        <v>#DIV/0!</v>
      </c>
      <c r="J734" s="40" t="e">
        <f>SUM(C734:I734)</f>
        <v>#DIV/0!</v>
      </c>
      <c r="K734" s="40"/>
      <c r="L734" s="40" t="e">
        <f>+C734+D734</f>
        <v>#DIV/0!</v>
      </c>
      <c r="M734" s="5"/>
      <c r="N734" s="5"/>
    </row>
    <row r="737" spans="1:14" ht="15" x14ac:dyDescent="0.25">
      <c r="A737" s="2" t="s">
        <v>1045</v>
      </c>
    </row>
    <row r="738" spans="1:14" ht="15" x14ac:dyDescent="0.25">
      <c r="A738" s="1" t="s">
        <v>940</v>
      </c>
    </row>
    <row r="741" spans="1:14" x14ac:dyDescent="0.2">
      <c r="A741" s="564" t="s">
        <v>1046</v>
      </c>
      <c r="B741" s="564" t="s">
        <v>1</v>
      </c>
      <c r="C741" s="564" t="s">
        <v>1</v>
      </c>
      <c r="D741" s="564" t="s">
        <v>1</v>
      </c>
      <c r="E741" s="564" t="s">
        <v>1</v>
      </c>
      <c r="F741" s="564" t="s">
        <v>1</v>
      </c>
      <c r="G741" s="564" t="s">
        <v>1</v>
      </c>
      <c r="H741" s="564" t="s">
        <v>1</v>
      </c>
      <c r="I741" s="564" t="s">
        <v>1</v>
      </c>
      <c r="J741" s="564" t="s">
        <v>1</v>
      </c>
      <c r="K741" s="564" t="s">
        <v>1</v>
      </c>
      <c r="L741" s="564" t="s">
        <v>1</v>
      </c>
      <c r="M741" s="564" t="s">
        <v>1</v>
      </c>
      <c r="N741" s="564" t="s">
        <v>1</v>
      </c>
    </row>
    <row r="742" spans="1:14" x14ac:dyDescent="0.2">
      <c r="A742" s="564" t="s">
        <v>215</v>
      </c>
      <c r="B742" s="564" t="s">
        <v>1</v>
      </c>
      <c r="C742" s="564" t="s">
        <v>1</v>
      </c>
      <c r="D742" s="564" t="s">
        <v>1</v>
      </c>
      <c r="E742" s="564" t="s">
        <v>1</v>
      </c>
      <c r="F742" s="564" t="s">
        <v>1</v>
      </c>
      <c r="G742" s="564" t="s">
        <v>1</v>
      </c>
      <c r="H742" s="564" t="s">
        <v>1</v>
      </c>
      <c r="I742" s="564" t="s">
        <v>1</v>
      </c>
      <c r="J742" s="564" t="s">
        <v>1</v>
      </c>
      <c r="K742" s="564" t="s">
        <v>1</v>
      </c>
      <c r="L742" s="564" t="s">
        <v>1</v>
      </c>
      <c r="M742" s="564" t="s">
        <v>1</v>
      </c>
      <c r="N742" s="564" t="s">
        <v>1</v>
      </c>
    </row>
    <row r="743" spans="1:14" ht="13.5" thickBot="1" x14ac:dyDescent="0.25">
      <c r="A743" s="564" t="s">
        <v>272</v>
      </c>
      <c r="B743" s="564" t="s">
        <v>1</v>
      </c>
      <c r="C743" s="564" t="s">
        <v>1</v>
      </c>
      <c r="D743" s="564" t="s">
        <v>1</v>
      </c>
      <c r="E743" s="564" t="s">
        <v>1</v>
      </c>
      <c r="F743" s="564" t="s">
        <v>1</v>
      </c>
      <c r="G743" s="564" t="s">
        <v>1</v>
      </c>
      <c r="H743" s="564" t="s">
        <v>1</v>
      </c>
      <c r="I743" s="564" t="s">
        <v>1</v>
      </c>
      <c r="J743" s="564" t="s">
        <v>1</v>
      </c>
      <c r="K743" s="564" t="s">
        <v>1</v>
      </c>
      <c r="L743" s="564" t="s">
        <v>1</v>
      </c>
      <c r="M743" s="564" t="s">
        <v>1</v>
      </c>
      <c r="N743" s="564" t="s">
        <v>1</v>
      </c>
    </row>
    <row r="744" spans="1:14" ht="23.1" customHeight="1" thickTop="1" thickBot="1" x14ac:dyDescent="0.25">
      <c r="A744" s="531" t="s">
        <v>196</v>
      </c>
      <c r="B744" s="531" t="s">
        <v>217</v>
      </c>
      <c r="C744" s="531" t="s">
        <v>218</v>
      </c>
      <c r="D744" s="531" t="s">
        <v>1</v>
      </c>
      <c r="E744" s="531" t="s">
        <v>1</v>
      </c>
      <c r="F744" s="531" t="s">
        <v>1</v>
      </c>
      <c r="G744" s="531" t="s">
        <v>1</v>
      </c>
      <c r="H744" s="531" t="s">
        <v>1</v>
      </c>
      <c r="I744" s="531" t="s">
        <v>1</v>
      </c>
      <c r="J744" s="531" t="s">
        <v>1</v>
      </c>
      <c r="K744" s="531" t="s">
        <v>1</v>
      </c>
      <c r="L744" s="531" t="s">
        <v>1</v>
      </c>
      <c r="M744" s="531" t="s">
        <v>224</v>
      </c>
      <c r="N744" s="531" t="s">
        <v>938</v>
      </c>
    </row>
    <row r="745" spans="1:14" ht="56.1" customHeight="1" thickTop="1" thickBot="1" x14ac:dyDescent="0.25">
      <c r="A745" s="531" t="s">
        <v>1</v>
      </c>
      <c r="B745" s="531" t="s">
        <v>1</v>
      </c>
      <c r="C745" s="10" t="s">
        <v>96</v>
      </c>
      <c r="D745" s="10" t="s">
        <v>95</v>
      </c>
      <c r="E745" s="10" t="s">
        <v>94</v>
      </c>
      <c r="F745" s="10" t="s">
        <v>93</v>
      </c>
      <c r="G745" s="10" t="s">
        <v>0</v>
      </c>
      <c r="H745" s="10" t="s">
        <v>219</v>
      </c>
      <c r="I745" s="10" t="s">
        <v>220</v>
      </c>
      <c r="J745" s="10" t="s">
        <v>221</v>
      </c>
      <c r="K745" s="10" t="s">
        <v>222</v>
      </c>
      <c r="L745" s="10" t="s">
        <v>223</v>
      </c>
      <c r="M745" s="531" t="s">
        <v>1</v>
      </c>
      <c r="N745" s="531" t="s">
        <v>1</v>
      </c>
    </row>
    <row r="746" spans="1:14" ht="72" customHeight="1" thickTop="1" thickBot="1" x14ac:dyDescent="0.25">
      <c r="A746" s="531" t="s">
        <v>1</v>
      </c>
      <c r="B746" s="531" t="s">
        <v>1</v>
      </c>
      <c r="C746" s="10" t="s">
        <v>226</v>
      </c>
      <c r="D746" s="10" t="s">
        <v>227</v>
      </c>
      <c r="E746" s="10" t="s">
        <v>228</v>
      </c>
      <c r="F746" s="10" t="s">
        <v>229</v>
      </c>
      <c r="G746" s="10" t="s">
        <v>230</v>
      </c>
      <c r="H746" s="10" t="s">
        <v>231</v>
      </c>
      <c r="I746" s="10" t="s">
        <v>232</v>
      </c>
      <c r="J746" s="10" t="s">
        <v>233</v>
      </c>
      <c r="K746" s="10" t="s">
        <v>234</v>
      </c>
      <c r="L746" s="10" t="s">
        <v>235</v>
      </c>
      <c r="M746" s="10" t="s">
        <v>236</v>
      </c>
      <c r="N746" s="531" t="s">
        <v>1</v>
      </c>
    </row>
    <row r="747" spans="1:14" ht="98.25" customHeight="1" thickTop="1" thickBot="1" x14ac:dyDescent="0.25">
      <c r="A747" s="4" t="s">
        <v>0</v>
      </c>
      <c r="B747" s="4" t="s">
        <v>273</v>
      </c>
      <c r="C747" s="4">
        <v>0</v>
      </c>
      <c r="D747" s="403">
        <v>0</v>
      </c>
      <c r="E747" s="403">
        <v>0</v>
      </c>
      <c r="F747" s="403">
        <v>0</v>
      </c>
      <c r="G747" s="403">
        <v>0</v>
      </c>
      <c r="H747" s="403">
        <v>0</v>
      </c>
      <c r="I747" s="403">
        <v>0</v>
      </c>
      <c r="J747" s="23">
        <f>SUM(C747:I747)</f>
        <v>0</v>
      </c>
      <c r="K747" s="23">
        <f>SUM(C747:G747)</f>
        <v>0</v>
      </c>
      <c r="L747" s="23">
        <f>+C747*5+D747*4+E747*3+F747*2+G747*1</f>
        <v>0</v>
      </c>
      <c r="M747" s="41" t="e">
        <f>+L747/K747</f>
        <v>#DIV/0!</v>
      </c>
      <c r="N747" s="41" t="e">
        <f>+M747*2</f>
        <v>#DIV/0!</v>
      </c>
    </row>
    <row r="748" spans="1:14" ht="73.5" customHeight="1" thickTop="1" thickBot="1" x14ac:dyDescent="0.25">
      <c r="A748" s="4" t="s">
        <v>93</v>
      </c>
      <c r="B748" s="4" t="s">
        <v>274</v>
      </c>
      <c r="C748" s="403">
        <v>0</v>
      </c>
      <c r="D748" s="403">
        <v>0</v>
      </c>
      <c r="E748" s="403">
        <v>0</v>
      </c>
      <c r="F748" s="403">
        <v>0</v>
      </c>
      <c r="G748" s="403">
        <v>0</v>
      </c>
      <c r="H748" s="403">
        <v>0</v>
      </c>
      <c r="I748" s="403">
        <v>0</v>
      </c>
      <c r="J748" s="23">
        <f t="shared" ref="J748:J754" si="86">SUM(C748:I748)</f>
        <v>0</v>
      </c>
      <c r="K748" s="23">
        <f t="shared" ref="K748:K754" si="87">SUM(C748:G748)</f>
        <v>0</v>
      </c>
      <c r="L748" s="23">
        <f t="shared" ref="L748:L754" si="88">+C748*5+D748*4+E748*3+F748*2+G748*1</f>
        <v>0</v>
      </c>
      <c r="M748" s="41" t="e">
        <f t="shared" ref="M748:M754" si="89">+L748/K748</f>
        <v>#DIV/0!</v>
      </c>
      <c r="N748" s="41" t="e">
        <f t="shared" ref="N748:N754" si="90">+M748*2</f>
        <v>#DIV/0!</v>
      </c>
    </row>
    <row r="749" spans="1:14" ht="66" customHeight="1" thickTop="1" thickBot="1" x14ac:dyDescent="0.25">
      <c r="A749" s="4" t="s">
        <v>94</v>
      </c>
      <c r="B749" s="4" t="s">
        <v>275</v>
      </c>
      <c r="C749" s="403">
        <v>0</v>
      </c>
      <c r="D749" s="403">
        <v>0</v>
      </c>
      <c r="E749" s="403">
        <v>0</v>
      </c>
      <c r="F749" s="403">
        <v>0</v>
      </c>
      <c r="G749" s="403">
        <v>0</v>
      </c>
      <c r="H749" s="403">
        <v>0</v>
      </c>
      <c r="I749" s="403">
        <v>0</v>
      </c>
      <c r="J749" s="23">
        <f t="shared" si="86"/>
        <v>0</v>
      </c>
      <c r="K749" s="23">
        <f t="shared" si="87"/>
        <v>0</v>
      </c>
      <c r="L749" s="23">
        <f t="shared" si="88"/>
        <v>0</v>
      </c>
      <c r="M749" s="41" t="e">
        <f t="shared" si="89"/>
        <v>#DIV/0!</v>
      </c>
      <c r="N749" s="41" t="e">
        <f t="shared" si="90"/>
        <v>#DIV/0!</v>
      </c>
    </row>
    <row r="750" spans="1:14" ht="54.95" customHeight="1" thickTop="1" thickBot="1" x14ac:dyDescent="0.25">
      <c r="A750" s="4" t="s">
        <v>95</v>
      </c>
      <c r="B750" s="4" t="s">
        <v>276</v>
      </c>
      <c r="C750" s="403">
        <v>0</v>
      </c>
      <c r="D750" s="403">
        <v>0</v>
      </c>
      <c r="E750" s="403">
        <v>0</v>
      </c>
      <c r="F750" s="403">
        <v>0</v>
      </c>
      <c r="G750" s="403">
        <v>0</v>
      </c>
      <c r="H750" s="403">
        <v>0</v>
      </c>
      <c r="I750" s="403">
        <v>0</v>
      </c>
      <c r="J750" s="23">
        <f t="shared" si="86"/>
        <v>0</v>
      </c>
      <c r="K750" s="23">
        <f t="shared" si="87"/>
        <v>0</v>
      </c>
      <c r="L750" s="23">
        <f t="shared" si="88"/>
        <v>0</v>
      </c>
      <c r="M750" s="41" t="e">
        <f t="shared" si="89"/>
        <v>#DIV/0!</v>
      </c>
      <c r="N750" s="41" t="e">
        <f t="shared" si="90"/>
        <v>#DIV/0!</v>
      </c>
    </row>
    <row r="751" spans="1:14" ht="54.95" customHeight="1" thickTop="1" thickBot="1" x14ac:dyDescent="0.25">
      <c r="A751" s="4" t="s">
        <v>96</v>
      </c>
      <c r="B751" s="4" t="s">
        <v>277</v>
      </c>
      <c r="C751" s="403">
        <v>0</v>
      </c>
      <c r="D751" s="403">
        <v>0</v>
      </c>
      <c r="E751" s="403">
        <v>0</v>
      </c>
      <c r="F751" s="403">
        <v>0</v>
      </c>
      <c r="G751" s="403">
        <v>0</v>
      </c>
      <c r="H751" s="403">
        <v>0</v>
      </c>
      <c r="I751" s="403">
        <v>0</v>
      </c>
      <c r="J751" s="23">
        <f t="shared" si="86"/>
        <v>0</v>
      </c>
      <c r="K751" s="23">
        <f t="shared" si="87"/>
        <v>0</v>
      </c>
      <c r="L751" s="23">
        <f t="shared" si="88"/>
        <v>0</v>
      </c>
      <c r="M751" s="41" t="e">
        <f t="shared" si="89"/>
        <v>#DIV/0!</v>
      </c>
      <c r="N751" s="41" t="e">
        <f t="shared" si="90"/>
        <v>#DIV/0!</v>
      </c>
    </row>
    <row r="752" spans="1:14" ht="54.95" customHeight="1" thickTop="1" thickBot="1" x14ac:dyDescent="0.25">
      <c r="A752" s="4" t="s">
        <v>97</v>
      </c>
      <c r="B752" s="4" t="s">
        <v>278</v>
      </c>
      <c r="C752" s="403">
        <v>0</v>
      </c>
      <c r="D752" s="403">
        <v>0</v>
      </c>
      <c r="E752" s="403">
        <v>0</v>
      </c>
      <c r="F752" s="403">
        <v>0</v>
      </c>
      <c r="G752" s="403">
        <v>0</v>
      </c>
      <c r="H752" s="403">
        <v>0</v>
      </c>
      <c r="I752" s="403">
        <v>0</v>
      </c>
      <c r="J752" s="23">
        <f t="shared" si="86"/>
        <v>0</v>
      </c>
      <c r="K752" s="23">
        <f t="shared" si="87"/>
        <v>0</v>
      </c>
      <c r="L752" s="23">
        <f t="shared" si="88"/>
        <v>0</v>
      </c>
      <c r="M752" s="41" t="e">
        <f t="shared" si="89"/>
        <v>#DIV/0!</v>
      </c>
      <c r="N752" s="41" t="e">
        <f t="shared" si="90"/>
        <v>#DIV/0!</v>
      </c>
    </row>
    <row r="753" spans="1:14" ht="54.95" customHeight="1" thickTop="1" thickBot="1" x14ac:dyDescent="0.25">
      <c r="A753" s="4" t="s">
        <v>98</v>
      </c>
      <c r="B753" s="4" t="s">
        <v>270</v>
      </c>
      <c r="C753" s="403">
        <v>0</v>
      </c>
      <c r="D753" s="403">
        <v>0</v>
      </c>
      <c r="E753" s="403">
        <v>0</v>
      </c>
      <c r="F753" s="403">
        <v>0</v>
      </c>
      <c r="G753" s="403">
        <v>0</v>
      </c>
      <c r="H753" s="403">
        <v>0</v>
      </c>
      <c r="I753" s="403">
        <v>0</v>
      </c>
      <c r="J753" s="23">
        <f t="shared" si="86"/>
        <v>0</v>
      </c>
      <c r="K753" s="23">
        <f t="shared" si="87"/>
        <v>0</v>
      </c>
      <c r="L753" s="23">
        <f t="shared" si="88"/>
        <v>0</v>
      </c>
      <c r="M753" s="41" t="e">
        <f t="shared" si="89"/>
        <v>#DIV/0!</v>
      </c>
      <c r="N753" s="41" t="e">
        <f t="shared" si="90"/>
        <v>#DIV/0!</v>
      </c>
    </row>
    <row r="754" spans="1:14" ht="54.95" customHeight="1" thickTop="1" thickBot="1" x14ac:dyDescent="0.25">
      <c r="A754" s="4" t="s">
        <v>127</v>
      </c>
      <c r="B754" s="4" t="s">
        <v>279</v>
      </c>
      <c r="C754" s="403">
        <v>0</v>
      </c>
      <c r="D754" s="403">
        <v>0</v>
      </c>
      <c r="E754" s="403">
        <v>0</v>
      </c>
      <c r="F754" s="403">
        <v>0</v>
      </c>
      <c r="G754" s="403">
        <v>0</v>
      </c>
      <c r="H754" s="403">
        <v>0</v>
      </c>
      <c r="I754" s="403">
        <v>0</v>
      </c>
      <c r="J754" s="23">
        <f t="shared" si="86"/>
        <v>0</v>
      </c>
      <c r="K754" s="23">
        <f t="shared" si="87"/>
        <v>0</v>
      </c>
      <c r="L754" s="23">
        <f t="shared" si="88"/>
        <v>0</v>
      </c>
      <c r="M754" s="41" t="e">
        <f t="shared" si="89"/>
        <v>#DIV/0!</v>
      </c>
      <c r="N754" s="41" t="e">
        <f t="shared" si="90"/>
        <v>#DIV/0!</v>
      </c>
    </row>
    <row r="755" spans="1:14" ht="14.25" thickTop="1" thickBot="1" x14ac:dyDescent="0.25">
      <c r="A755" s="631" t="s">
        <v>202</v>
      </c>
      <c r="B755" s="631" t="s">
        <v>1</v>
      </c>
      <c r="C755" s="15">
        <f>SUM(C747:C754)</f>
        <v>0</v>
      </c>
      <c r="D755" s="15">
        <f t="shared" ref="D755:J755" si="91">SUM(D747:D754)</f>
        <v>0</v>
      </c>
      <c r="E755" s="15">
        <f t="shared" si="91"/>
        <v>0</v>
      </c>
      <c r="F755" s="15">
        <f t="shared" si="91"/>
        <v>0</v>
      </c>
      <c r="G755" s="15">
        <f t="shared" si="91"/>
        <v>0</v>
      </c>
      <c r="H755" s="15">
        <f t="shared" si="91"/>
        <v>0</v>
      </c>
      <c r="I755" s="15">
        <f t="shared" si="91"/>
        <v>0</v>
      </c>
      <c r="J755" s="15">
        <f t="shared" si="91"/>
        <v>0</v>
      </c>
      <c r="K755" s="23">
        <f>SUM(C755:G755)</f>
        <v>0</v>
      </c>
      <c r="L755" s="23">
        <f>+C755*5+D755*4+E755*3+F755*2+G755*1</f>
        <v>0</v>
      </c>
      <c r="M755" s="41" t="e">
        <f>+L755/K755</f>
        <v>#DIV/0!</v>
      </c>
      <c r="N755" s="41" t="e">
        <f>+M755*2</f>
        <v>#DIV/0!</v>
      </c>
    </row>
    <row r="756" spans="1:14" ht="14.25" thickTop="1" thickBot="1" x14ac:dyDescent="0.25">
      <c r="A756" s="631" t="s">
        <v>245</v>
      </c>
      <c r="B756" s="631" t="s">
        <v>1</v>
      </c>
      <c r="C756" s="41" t="s">
        <v>246</v>
      </c>
      <c r="D756" s="41" t="s">
        <v>247</v>
      </c>
      <c r="E756" s="41" t="s">
        <v>248</v>
      </c>
      <c r="F756" s="41" t="s">
        <v>249</v>
      </c>
      <c r="G756" s="41" t="s">
        <v>250</v>
      </c>
      <c r="H756" s="41" t="s">
        <v>251</v>
      </c>
      <c r="I756" s="41" t="s">
        <v>252</v>
      </c>
      <c r="J756" s="41" t="s">
        <v>21</v>
      </c>
      <c r="K756" s="41"/>
      <c r="L756" s="41" t="s">
        <v>253</v>
      </c>
      <c r="M756" s="41" t="s">
        <v>21</v>
      </c>
      <c r="N756" s="41" t="s">
        <v>21</v>
      </c>
    </row>
    <row r="757" spans="1:14" ht="14.25" thickTop="1" thickBot="1" x14ac:dyDescent="0.25">
      <c r="A757" s="631" t="s">
        <v>21</v>
      </c>
      <c r="B757" s="631" t="s">
        <v>1</v>
      </c>
      <c r="C757" s="40" t="e">
        <f>+C755/J755*100</f>
        <v>#DIV/0!</v>
      </c>
      <c r="D757" s="40" t="e">
        <f>+D755/J755*100</f>
        <v>#DIV/0!</v>
      </c>
      <c r="E757" s="40" t="e">
        <f>+E755/J755*100</f>
        <v>#DIV/0!</v>
      </c>
      <c r="F757" s="40" t="e">
        <f>+F755/J755*100</f>
        <v>#DIV/0!</v>
      </c>
      <c r="G757" s="40" t="e">
        <f>+G755/J755*100</f>
        <v>#DIV/0!</v>
      </c>
      <c r="H757" s="40" t="e">
        <f>+H755/J755*100</f>
        <v>#DIV/0!</v>
      </c>
      <c r="I757" s="40" t="e">
        <f>+I755/J755*100</f>
        <v>#DIV/0!</v>
      </c>
      <c r="J757" s="40" t="e">
        <f>SUM(C757:I757)</f>
        <v>#DIV/0!</v>
      </c>
      <c r="K757" s="40"/>
      <c r="L757" s="40" t="e">
        <f>+C757+D757</f>
        <v>#DIV/0!</v>
      </c>
      <c r="M757" s="41"/>
      <c r="N757" s="41"/>
    </row>
    <row r="760" spans="1:14" ht="15" x14ac:dyDescent="0.25">
      <c r="A760" s="2" t="s">
        <v>1047</v>
      </c>
    </row>
    <row r="761" spans="1:14" ht="15" x14ac:dyDescent="0.25">
      <c r="A761" s="1" t="s">
        <v>939</v>
      </c>
    </row>
    <row r="764" spans="1:14" x14ac:dyDescent="0.2">
      <c r="A764" s="564" t="s">
        <v>1048</v>
      </c>
      <c r="B764" s="564" t="s">
        <v>1</v>
      </c>
      <c r="C764" s="564" t="s">
        <v>1</v>
      </c>
      <c r="D764" s="564" t="s">
        <v>1</v>
      </c>
      <c r="E764" s="564" t="s">
        <v>1</v>
      </c>
      <c r="F764" s="564" t="s">
        <v>1</v>
      </c>
      <c r="G764" s="564" t="s">
        <v>1</v>
      </c>
      <c r="H764" s="564" t="s">
        <v>1</v>
      </c>
      <c r="I764" s="564" t="s">
        <v>1</v>
      </c>
      <c r="J764" s="564" t="s">
        <v>1</v>
      </c>
      <c r="K764" s="564" t="s">
        <v>1</v>
      </c>
      <c r="L764" s="564" t="s">
        <v>1</v>
      </c>
      <c r="M764" s="564" t="s">
        <v>1</v>
      </c>
      <c r="N764" s="564" t="s">
        <v>1</v>
      </c>
    </row>
    <row r="765" spans="1:14" x14ac:dyDescent="0.2">
      <c r="A765" s="564" t="s">
        <v>215</v>
      </c>
      <c r="B765" s="564" t="s">
        <v>1</v>
      </c>
      <c r="C765" s="564" t="s">
        <v>1</v>
      </c>
      <c r="D765" s="564" t="s">
        <v>1</v>
      </c>
      <c r="E765" s="564" t="s">
        <v>1</v>
      </c>
      <c r="F765" s="564" t="s">
        <v>1</v>
      </c>
      <c r="G765" s="564" t="s">
        <v>1</v>
      </c>
      <c r="H765" s="564" t="s">
        <v>1</v>
      </c>
      <c r="I765" s="564" t="s">
        <v>1</v>
      </c>
      <c r="J765" s="564" t="s">
        <v>1</v>
      </c>
      <c r="K765" s="564" t="s">
        <v>1</v>
      </c>
      <c r="L765" s="564" t="s">
        <v>1</v>
      </c>
      <c r="M765" s="564" t="s">
        <v>1</v>
      </c>
      <c r="N765" s="564" t="s">
        <v>1</v>
      </c>
    </row>
    <row r="766" spans="1:14" ht="13.5" thickBot="1" x14ac:dyDescent="0.25">
      <c r="A766" s="564" t="s">
        <v>283</v>
      </c>
      <c r="B766" s="564" t="s">
        <v>1</v>
      </c>
      <c r="C766" s="564" t="s">
        <v>1</v>
      </c>
      <c r="D766" s="564" t="s">
        <v>1</v>
      </c>
      <c r="E766" s="564" t="s">
        <v>1</v>
      </c>
      <c r="F766" s="564" t="s">
        <v>1</v>
      </c>
      <c r="G766" s="564" t="s">
        <v>1</v>
      </c>
      <c r="H766" s="564" t="s">
        <v>1</v>
      </c>
      <c r="I766" s="564" t="s">
        <v>1</v>
      </c>
      <c r="J766" s="564" t="s">
        <v>1</v>
      </c>
      <c r="K766" s="564" t="s">
        <v>1</v>
      </c>
      <c r="L766" s="564" t="s">
        <v>1</v>
      </c>
      <c r="M766" s="564" t="s">
        <v>1</v>
      </c>
      <c r="N766" s="564" t="s">
        <v>1</v>
      </c>
    </row>
    <row r="767" spans="1:14" ht="23.1" customHeight="1" thickTop="1" thickBot="1" x14ac:dyDescent="0.25">
      <c r="A767" s="531" t="s">
        <v>196</v>
      </c>
      <c r="B767" s="531" t="s">
        <v>217</v>
      </c>
      <c r="C767" s="531" t="s">
        <v>218</v>
      </c>
      <c r="D767" s="531" t="s">
        <v>1</v>
      </c>
      <c r="E767" s="531" t="s">
        <v>1</v>
      </c>
      <c r="F767" s="531" t="s">
        <v>1</v>
      </c>
      <c r="G767" s="531" t="s">
        <v>1</v>
      </c>
      <c r="H767" s="531" t="s">
        <v>1</v>
      </c>
      <c r="I767" s="531" t="s">
        <v>1</v>
      </c>
      <c r="J767" s="531" t="s">
        <v>1</v>
      </c>
      <c r="K767" s="531" t="s">
        <v>1</v>
      </c>
      <c r="L767" s="531" t="s">
        <v>1</v>
      </c>
      <c r="M767" s="531" t="s">
        <v>224</v>
      </c>
      <c r="N767" s="531" t="s">
        <v>938</v>
      </c>
    </row>
    <row r="768" spans="1:14" ht="56.1" customHeight="1" thickTop="1" thickBot="1" x14ac:dyDescent="0.25">
      <c r="A768" s="531" t="s">
        <v>1</v>
      </c>
      <c r="B768" s="531" t="s">
        <v>1</v>
      </c>
      <c r="C768" s="10" t="s">
        <v>96</v>
      </c>
      <c r="D768" s="10" t="s">
        <v>95</v>
      </c>
      <c r="E768" s="10" t="s">
        <v>94</v>
      </c>
      <c r="F768" s="10" t="s">
        <v>93</v>
      </c>
      <c r="G768" s="10" t="s">
        <v>0</v>
      </c>
      <c r="H768" s="10" t="s">
        <v>219</v>
      </c>
      <c r="I768" s="10" t="s">
        <v>220</v>
      </c>
      <c r="J768" s="10" t="s">
        <v>221</v>
      </c>
      <c r="K768" s="10" t="s">
        <v>222</v>
      </c>
      <c r="L768" s="10" t="s">
        <v>223</v>
      </c>
      <c r="M768" s="531" t="s">
        <v>1</v>
      </c>
      <c r="N768" s="531" t="s">
        <v>1</v>
      </c>
    </row>
    <row r="769" spans="1:14" ht="72" customHeight="1" thickTop="1" thickBot="1" x14ac:dyDescent="0.25">
      <c r="A769" s="531" t="s">
        <v>1</v>
      </c>
      <c r="B769" s="531" t="s">
        <v>1</v>
      </c>
      <c r="C769" s="10" t="s">
        <v>226</v>
      </c>
      <c r="D769" s="10" t="s">
        <v>227</v>
      </c>
      <c r="E769" s="10" t="s">
        <v>228</v>
      </c>
      <c r="F769" s="10" t="s">
        <v>229</v>
      </c>
      <c r="G769" s="10" t="s">
        <v>230</v>
      </c>
      <c r="H769" s="10" t="s">
        <v>231</v>
      </c>
      <c r="I769" s="10" t="s">
        <v>232</v>
      </c>
      <c r="J769" s="10" t="s">
        <v>233</v>
      </c>
      <c r="K769" s="10" t="s">
        <v>234</v>
      </c>
      <c r="L769" s="10" t="s">
        <v>235</v>
      </c>
      <c r="M769" s="10" t="s">
        <v>236</v>
      </c>
      <c r="N769" s="531" t="s">
        <v>1</v>
      </c>
    </row>
    <row r="770" spans="1:14" ht="102.75" customHeight="1" thickTop="1" thickBot="1" x14ac:dyDescent="0.25">
      <c r="A770" s="4" t="s">
        <v>0</v>
      </c>
      <c r="B770" s="4" t="s">
        <v>284</v>
      </c>
      <c r="C770" s="315">
        <v>0</v>
      </c>
      <c r="D770" s="403">
        <v>0</v>
      </c>
      <c r="E770" s="403">
        <v>0</v>
      </c>
      <c r="F770" s="403">
        <v>0</v>
      </c>
      <c r="G770" s="403">
        <v>0</v>
      </c>
      <c r="H770" s="403">
        <v>0</v>
      </c>
      <c r="I770" s="403">
        <v>0</v>
      </c>
      <c r="J770" s="23">
        <f>SUM(C770:I770)</f>
        <v>0</v>
      </c>
      <c r="K770" s="23">
        <f>SUM(C770:G770)</f>
        <v>0</v>
      </c>
      <c r="L770" s="23">
        <f>+C770*5+D770*4+E770*3+F770*2+G770*1</f>
        <v>0</v>
      </c>
      <c r="M770" s="41" t="e">
        <f>+L770/K770</f>
        <v>#DIV/0!</v>
      </c>
      <c r="N770" s="41" t="e">
        <f>+M770*2</f>
        <v>#DIV/0!</v>
      </c>
    </row>
    <row r="771" spans="1:14" ht="72" customHeight="1" thickTop="1" thickBot="1" x14ac:dyDescent="0.25">
      <c r="A771" s="4" t="s">
        <v>93</v>
      </c>
      <c r="B771" s="4" t="s">
        <v>285</v>
      </c>
      <c r="C771" s="403">
        <v>0</v>
      </c>
      <c r="D771" s="403">
        <v>0</v>
      </c>
      <c r="E771" s="403">
        <v>0</v>
      </c>
      <c r="F771" s="403">
        <v>0</v>
      </c>
      <c r="G771" s="403">
        <v>0</v>
      </c>
      <c r="H771" s="403">
        <v>0</v>
      </c>
      <c r="I771" s="403">
        <v>0</v>
      </c>
      <c r="J771" s="23">
        <f t="shared" ref="J771:J777" si="92">SUM(C771:I771)</f>
        <v>0</v>
      </c>
      <c r="K771" s="23">
        <f t="shared" ref="K771:K778" si="93">SUM(C771:G771)</f>
        <v>0</v>
      </c>
      <c r="L771" s="23">
        <f t="shared" ref="L771:L778" si="94">+C771*5+D771*4+E771*3+F771*2+G771*1</f>
        <v>0</v>
      </c>
      <c r="M771" s="41" t="e">
        <f t="shared" ref="M771:M778" si="95">+L771/K771</f>
        <v>#DIV/0!</v>
      </c>
      <c r="N771" s="41" t="e">
        <f t="shared" ref="N771:N778" si="96">+M771*2</f>
        <v>#DIV/0!</v>
      </c>
    </row>
    <row r="772" spans="1:14" ht="59.25" customHeight="1" thickTop="1" thickBot="1" x14ac:dyDescent="0.25">
      <c r="A772" s="4" t="s">
        <v>94</v>
      </c>
      <c r="B772" s="4" t="s">
        <v>286</v>
      </c>
      <c r="C772" s="403">
        <v>0</v>
      </c>
      <c r="D772" s="403">
        <v>0</v>
      </c>
      <c r="E772" s="403">
        <v>0</v>
      </c>
      <c r="F772" s="403">
        <v>0</v>
      </c>
      <c r="G772" s="403">
        <v>0</v>
      </c>
      <c r="H772" s="403">
        <v>0</v>
      </c>
      <c r="I772" s="403">
        <v>0</v>
      </c>
      <c r="J772" s="23">
        <f t="shared" si="92"/>
        <v>0</v>
      </c>
      <c r="K772" s="23">
        <f t="shared" si="93"/>
        <v>0</v>
      </c>
      <c r="L772" s="23">
        <f t="shared" si="94"/>
        <v>0</v>
      </c>
      <c r="M772" s="41" t="e">
        <f t="shared" si="95"/>
        <v>#DIV/0!</v>
      </c>
      <c r="N772" s="41" t="e">
        <f t="shared" si="96"/>
        <v>#DIV/0!</v>
      </c>
    </row>
    <row r="773" spans="1:14" ht="54.95" customHeight="1" thickTop="1" thickBot="1" x14ac:dyDescent="0.25">
      <c r="A773" s="4" t="s">
        <v>95</v>
      </c>
      <c r="B773" s="4" t="s">
        <v>287</v>
      </c>
      <c r="C773" s="403">
        <v>0</v>
      </c>
      <c r="D773" s="403">
        <v>0</v>
      </c>
      <c r="E773" s="403">
        <v>0</v>
      </c>
      <c r="F773" s="403">
        <v>0</v>
      </c>
      <c r="G773" s="403">
        <v>0</v>
      </c>
      <c r="H773" s="403">
        <v>0</v>
      </c>
      <c r="I773" s="403">
        <v>0</v>
      </c>
      <c r="J773" s="23">
        <f t="shared" si="92"/>
        <v>0</v>
      </c>
      <c r="K773" s="23">
        <f t="shared" si="93"/>
        <v>0</v>
      </c>
      <c r="L773" s="23">
        <f t="shared" si="94"/>
        <v>0</v>
      </c>
      <c r="M773" s="41" t="e">
        <f t="shared" si="95"/>
        <v>#DIV/0!</v>
      </c>
      <c r="N773" s="41" t="e">
        <f t="shared" si="96"/>
        <v>#DIV/0!</v>
      </c>
    </row>
    <row r="774" spans="1:14" ht="54.95" customHeight="1" thickTop="1" thickBot="1" x14ac:dyDescent="0.25">
      <c r="A774" s="4" t="s">
        <v>96</v>
      </c>
      <c r="B774" s="4" t="s">
        <v>288</v>
      </c>
      <c r="C774" s="403">
        <v>0</v>
      </c>
      <c r="D774" s="403">
        <v>0</v>
      </c>
      <c r="E774" s="403">
        <v>0</v>
      </c>
      <c r="F774" s="403">
        <v>0</v>
      </c>
      <c r="G774" s="403">
        <v>0</v>
      </c>
      <c r="H774" s="403">
        <v>0</v>
      </c>
      <c r="I774" s="403">
        <v>0</v>
      </c>
      <c r="J774" s="23">
        <f t="shared" si="92"/>
        <v>0</v>
      </c>
      <c r="K774" s="23">
        <f t="shared" si="93"/>
        <v>0</v>
      </c>
      <c r="L774" s="23">
        <f t="shared" si="94"/>
        <v>0</v>
      </c>
      <c r="M774" s="41" t="e">
        <f t="shared" si="95"/>
        <v>#DIV/0!</v>
      </c>
      <c r="N774" s="41" t="e">
        <f t="shared" si="96"/>
        <v>#DIV/0!</v>
      </c>
    </row>
    <row r="775" spans="1:14" ht="54.95" customHeight="1" thickTop="1" thickBot="1" x14ac:dyDescent="0.25">
      <c r="A775" s="4" t="s">
        <v>97</v>
      </c>
      <c r="B775" s="4" t="s">
        <v>289</v>
      </c>
      <c r="C775" s="403">
        <v>0</v>
      </c>
      <c r="D775" s="403">
        <v>0</v>
      </c>
      <c r="E775" s="403">
        <v>0</v>
      </c>
      <c r="F775" s="403">
        <v>0</v>
      </c>
      <c r="G775" s="403">
        <v>0</v>
      </c>
      <c r="H775" s="403">
        <v>0</v>
      </c>
      <c r="I775" s="403">
        <v>0</v>
      </c>
      <c r="J775" s="23">
        <f t="shared" si="92"/>
        <v>0</v>
      </c>
      <c r="K775" s="23">
        <f t="shared" si="93"/>
        <v>0</v>
      </c>
      <c r="L775" s="23">
        <f t="shared" si="94"/>
        <v>0</v>
      </c>
      <c r="M775" s="41" t="e">
        <f t="shared" si="95"/>
        <v>#DIV/0!</v>
      </c>
      <c r="N775" s="41" t="e">
        <f t="shared" si="96"/>
        <v>#DIV/0!</v>
      </c>
    </row>
    <row r="776" spans="1:14" ht="51.75" customHeight="1" thickTop="1" thickBot="1" x14ac:dyDescent="0.25">
      <c r="A776" s="4" t="s">
        <v>98</v>
      </c>
      <c r="B776" s="4" t="s">
        <v>270</v>
      </c>
      <c r="C776" s="403">
        <v>0</v>
      </c>
      <c r="D776" s="403">
        <v>0</v>
      </c>
      <c r="E776" s="403">
        <v>0</v>
      </c>
      <c r="F776" s="403">
        <v>0</v>
      </c>
      <c r="G776" s="403">
        <v>0</v>
      </c>
      <c r="H776" s="403">
        <v>0</v>
      </c>
      <c r="I776" s="403">
        <v>0</v>
      </c>
      <c r="J776" s="23">
        <f t="shared" si="92"/>
        <v>0</v>
      </c>
      <c r="K776" s="23">
        <f t="shared" si="93"/>
        <v>0</v>
      </c>
      <c r="L776" s="23">
        <f t="shared" si="94"/>
        <v>0</v>
      </c>
      <c r="M776" s="41" t="e">
        <f t="shared" si="95"/>
        <v>#DIV/0!</v>
      </c>
      <c r="N776" s="41" t="e">
        <f t="shared" si="96"/>
        <v>#DIV/0!</v>
      </c>
    </row>
    <row r="777" spans="1:14" ht="45" customHeight="1" thickTop="1" thickBot="1" x14ac:dyDescent="0.25">
      <c r="A777" s="4" t="s">
        <v>127</v>
      </c>
      <c r="B777" s="4" t="s">
        <v>290</v>
      </c>
      <c r="C777" s="403">
        <v>0</v>
      </c>
      <c r="D777" s="403">
        <v>0</v>
      </c>
      <c r="E777" s="403">
        <v>0</v>
      </c>
      <c r="F777" s="403">
        <v>0</v>
      </c>
      <c r="G777" s="403">
        <v>0</v>
      </c>
      <c r="H777" s="403">
        <v>0</v>
      </c>
      <c r="I777" s="403">
        <v>0</v>
      </c>
      <c r="J777" s="23">
        <f t="shared" si="92"/>
        <v>0</v>
      </c>
      <c r="K777" s="23">
        <f t="shared" si="93"/>
        <v>0</v>
      </c>
      <c r="L777" s="23">
        <f t="shared" si="94"/>
        <v>0</v>
      </c>
      <c r="M777" s="41" t="e">
        <f t="shared" si="95"/>
        <v>#DIV/0!</v>
      </c>
      <c r="N777" s="41" t="e">
        <f t="shared" si="96"/>
        <v>#DIV/0!</v>
      </c>
    </row>
    <row r="778" spans="1:14" ht="14.25" thickTop="1" thickBot="1" x14ac:dyDescent="0.25">
      <c r="A778" s="631" t="s">
        <v>202</v>
      </c>
      <c r="B778" s="631" t="s">
        <v>1</v>
      </c>
      <c r="C778" s="15">
        <f>SUM(C770:C777)</f>
        <v>0</v>
      </c>
      <c r="D778" s="15">
        <f t="shared" ref="D778:J778" si="97">SUM(D770:D777)</f>
        <v>0</v>
      </c>
      <c r="E778" s="15">
        <f t="shared" si="97"/>
        <v>0</v>
      </c>
      <c r="F778" s="15">
        <f t="shared" si="97"/>
        <v>0</v>
      </c>
      <c r="G778" s="15">
        <f t="shared" si="97"/>
        <v>0</v>
      </c>
      <c r="H778" s="15">
        <f t="shared" si="97"/>
        <v>0</v>
      </c>
      <c r="I778" s="15">
        <f t="shared" si="97"/>
        <v>0</v>
      </c>
      <c r="J778" s="15">
        <f t="shared" si="97"/>
        <v>0</v>
      </c>
      <c r="K778" s="23">
        <f t="shared" si="93"/>
        <v>0</v>
      </c>
      <c r="L778" s="23">
        <f t="shared" si="94"/>
        <v>0</v>
      </c>
      <c r="M778" s="41" t="e">
        <f t="shared" si="95"/>
        <v>#DIV/0!</v>
      </c>
      <c r="N778" s="41" t="e">
        <f t="shared" si="96"/>
        <v>#DIV/0!</v>
      </c>
    </row>
    <row r="779" spans="1:14" ht="14.25" thickTop="1" thickBot="1" x14ac:dyDescent="0.25">
      <c r="A779" s="631" t="s">
        <v>245</v>
      </c>
      <c r="B779" s="631" t="s">
        <v>1</v>
      </c>
      <c r="C779" s="41" t="s">
        <v>246</v>
      </c>
      <c r="D779" s="41" t="s">
        <v>247</v>
      </c>
      <c r="E779" s="41" t="s">
        <v>248</v>
      </c>
      <c r="F779" s="41" t="s">
        <v>249</v>
      </c>
      <c r="G779" s="41" t="s">
        <v>250</v>
      </c>
      <c r="H779" s="41" t="s">
        <v>251</v>
      </c>
      <c r="I779" s="41" t="s">
        <v>252</v>
      </c>
      <c r="J779" s="41" t="s">
        <v>21</v>
      </c>
      <c r="K779" s="41"/>
      <c r="L779" s="41" t="s">
        <v>253</v>
      </c>
      <c r="M779" s="41" t="s">
        <v>21</v>
      </c>
      <c r="N779" s="41" t="s">
        <v>21</v>
      </c>
    </row>
    <row r="780" spans="1:14" ht="14.25" thickTop="1" thickBot="1" x14ac:dyDescent="0.25">
      <c r="A780" s="631" t="s">
        <v>21</v>
      </c>
      <c r="B780" s="631" t="s">
        <v>1</v>
      </c>
      <c r="C780" s="40" t="e">
        <f>+C778/J778*100</f>
        <v>#DIV/0!</v>
      </c>
      <c r="D780" s="40" t="e">
        <f>+D778/J778*100</f>
        <v>#DIV/0!</v>
      </c>
      <c r="E780" s="40" t="e">
        <f>+E778/J778*100</f>
        <v>#DIV/0!</v>
      </c>
      <c r="F780" s="40" t="e">
        <f>+F778/J778*100</f>
        <v>#DIV/0!</v>
      </c>
      <c r="G780" s="40" t="e">
        <f>+G778/J778*100</f>
        <v>#DIV/0!</v>
      </c>
      <c r="H780" s="40" t="e">
        <f>+H778/J778*100</f>
        <v>#DIV/0!</v>
      </c>
      <c r="I780" s="40" t="e">
        <f>+I778/J778*100</f>
        <v>#DIV/0!</v>
      </c>
      <c r="J780" s="40" t="e">
        <f>SUM(C780:I780)</f>
        <v>#DIV/0!</v>
      </c>
      <c r="K780" s="40"/>
      <c r="L780" s="40" t="e">
        <f>+C780+D780</f>
        <v>#DIV/0!</v>
      </c>
      <c r="M780" s="41"/>
      <c r="N780" s="41"/>
    </row>
    <row r="783" spans="1:14" ht="15" x14ac:dyDescent="0.25">
      <c r="A783" s="1" t="s">
        <v>291</v>
      </c>
    </row>
    <row r="784" spans="1:14" ht="15" x14ac:dyDescent="0.25">
      <c r="A784" s="2" t="s">
        <v>292</v>
      </c>
    </row>
    <row r="786" spans="2:7" ht="24.75" customHeight="1" x14ac:dyDescent="0.2">
      <c r="B786" s="638" t="s">
        <v>752</v>
      </c>
      <c r="C786" s="638"/>
      <c r="D786" s="638"/>
      <c r="E786" s="638"/>
      <c r="F786" s="638"/>
    </row>
    <row r="787" spans="2:7" ht="24" customHeight="1" x14ac:dyDescent="0.2">
      <c r="B787" s="638"/>
      <c r="C787" s="638"/>
      <c r="D787" s="638"/>
      <c r="E787" s="638"/>
      <c r="F787" s="638"/>
    </row>
    <row r="788" spans="2:7" ht="43.5" customHeight="1" x14ac:dyDescent="0.2">
      <c r="B788" s="638" t="s">
        <v>753</v>
      </c>
      <c r="C788" s="638"/>
      <c r="D788" s="638"/>
      <c r="E788" s="638"/>
      <c r="F788" s="638"/>
    </row>
    <row r="789" spans="2:7" ht="13.5" customHeight="1" thickBot="1" x14ac:dyDescent="0.25">
      <c r="B789" s="630" t="s">
        <v>754</v>
      </c>
      <c r="C789" s="630"/>
      <c r="D789" s="630"/>
      <c r="E789" s="630"/>
      <c r="F789" s="630"/>
    </row>
    <row r="790" spans="2:7" ht="25.5" customHeight="1" thickTop="1" thickBot="1" x14ac:dyDescent="0.25">
      <c r="B790" s="68">
        <v>1</v>
      </c>
      <c r="C790" s="68">
        <v>2</v>
      </c>
      <c r="D790" s="68">
        <v>3</v>
      </c>
      <c r="E790" s="531" t="s">
        <v>755</v>
      </c>
      <c r="F790" s="531" t="s">
        <v>756</v>
      </c>
    </row>
    <row r="791" spans="2:7" ht="37.5" thickTop="1" thickBot="1" x14ac:dyDescent="0.25">
      <c r="B791" s="68" t="s">
        <v>757</v>
      </c>
      <c r="C791" s="68" t="s">
        <v>758</v>
      </c>
      <c r="D791" s="68" t="s">
        <v>759</v>
      </c>
      <c r="E791" s="531" t="s">
        <v>1</v>
      </c>
      <c r="F791" s="531" t="s">
        <v>1</v>
      </c>
    </row>
    <row r="792" spans="2:7" ht="18.75" customHeight="1" thickTop="1" thickBot="1" x14ac:dyDescent="0.25">
      <c r="B792" s="70">
        <v>6661451</v>
      </c>
      <c r="C792" s="71">
        <v>6661451</v>
      </c>
      <c r="D792" s="276">
        <f>+B792+C792</f>
        <v>13322902</v>
      </c>
      <c r="E792" s="198">
        <f>(B792/D792)*100</f>
        <v>50</v>
      </c>
      <c r="F792" s="198">
        <f>(C792/D792)*100</f>
        <v>50</v>
      </c>
      <c r="G792" s="44"/>
    </row>
    <row r="793" spans="2:7" ht="13.5" customHeight="1" thickTop="1" x14ac:dyDescent="0.2"/>
    <row r="794" spans="2:7" ht="28.5" customHeight="1" thickBot="1" x14ac:dyDescent="0.25">
      <c r="B794" s="630" t="s">
        <v>760</v>
      </c>
      <c r="C794" s="630"/>
      <c r="D794" s="630"/>
      <c r="E794" s="630"/>
      <c r="F794" s="630"/>
    </row>
    <row r="795" spans="2:7" ht="25.5" customHeight="1" thickTop="1" thickBot="1" x14ac:dyDescent="0.25">
      <c r="B795" s="68" t="s">
        <v>0</v>
      </c>
      <c r="C795" s="68" t="s">
        <v>93</v>
      </c>
      <c r="D795" s="68" t="s">
        <v>94</v>
      </c>
      <c r="E795" s="68" t="s">
        <v>95</v>
      </c>
      <c r="F795" s="68">
        <v>5</v>
      </c>
    </row>
    <row r="796" spans="2:7" ht="42.75" customHeight="1" thickTop="1" thickBot="1" x14ac:dyDescent="0.25">
      <c r="B796" s="68" t="s">
        <v>761</v>
      </c>
      <c r="C796" s="68" t="s">
        <v>294</v>
      </c>
      <c r="D796" s="68" t="s">
        <v>295</v>
      </c>
      <c r="E796" s="68" t="s">
        <v>762</v>
      </c>
      <c r="F796" s="68" t="s">
        <v>763</v>
      </c>
    </row>
    <row r="797" spans="2:7" ht="22.5" customHeight="1" thickTop="1" thickBot="1" x14ac:dyDescent="0.25">
      <c r="B797" s="271">
        <f>+B792</f>
        <v>6661451</v>
      </c>
      <c r="C797" s="72">
        <v>0</v>
      </c>
      <c r="D797" s="272">
        <v>0</v>
      </c>
      <c r="E797" s="269">
        <f>B797+C797-D797</f>
        <v>6661451</v>
      </c>
      <c r="F797" s="223">
        <v>6661451</v>
      </c>
      <c r="G797" s="273"/>
    </row>
    <row r="798" spans="2:7" ht="13.5" customHeight="1" thickTop="1" x14ac:dyDescent="0.2"/>
    <row r="799" spans="2:7" ht="23.25" customHeight="1" thickBot="1" x14ac:dyDescent="0.25">
      <c r="B799" s="630" t="s">
        <v>764</v>
      </c>
      <c r="C799" s="630"/>
      <c r="D799" s="630"/>
      <c r="E799" s="630"/>
      <c r="F799" s="630"/>
    </row>
    <row r="800" spans="2:7" ht="14.25" thickTop="1" thickBot="1" x14ac:dyDescent="0.25">
      <c r="B800" s="68" t="s">
        <v>0</v>
      </c>
      <c r="C800" s="68" t="s">
        <v>93</v>
      </c>
      <c r="D800" s="68" t="s">
        <v>94</v>
      </c>
      <c r="E800" s="68" t="s">
        <v>95</v>
      </c>
      <c r="F800" s="68">
        <v>5</v>
      </c>
    </row>
    <row r="801" spans="2:7" ht="25.5" thickTop="1" thickBot="1" x14ac:dyDescent="0.25">
      <c r="B801" s="68" t="s">
        <v>765</v>
      </c>
      <c r="C801" s="68" t="s">
        <v>294</v>
      </c>
      <c r="D801" s="68" t="s">
        <v>295</v>
      </c>
      <c r="E801" s="68" t="s">
        <v>766</v>
      </c>
      <c r="F801" s="68" t="s">
        <v>767</v>
      </c>
    </row>
    <row r="802" spans="2:7" ht="24" customHeight="1" thickTop="1" thickBot="1" x14ac:dyDescent="0.25">
      <c r="B802" s="271">
        <f>+C792</f>
        <v>6661451</v>
      </c>
      <c r="C802" s="73">
        <v>0</v>
      </c>
      <c r="D802" s="73">
        <v>0</v>
      </c>
      <c r="E802" s="270">
        <f>B802+C802-D802</f>
        <v>6661451</v>
      </c>
      <c r="F802" s="223">
        <v>6661451</v>
      </c>
      <c r="G802" s="273"/>
    </row>
    <row r="803" spans="2:7" ht="13.5" customHeight="1" thickTop="1" x14ac:dyDescent="0.2"/>
    <row r="804" spans="2:7" ht="13.5" thickBot="1" x14ac:dyDescent="0.25">
      <c r="B804" s="577" t="s">
        <v>768</v>
      </c>
      <c r="C804" s="577"/>
      <c r="D804" s="577"/>
      <c r="E804" s="577"/>
      <c r="F804" s="577"/>
    </row>
    <row r="805" spans="2:7" ht="14.25" thickTop="1" thickBot="1" x14ac:dyDescent="0.25">
      <c r="B805" s="68" t="s">
        <v>0</v>
      </c>
      <c r="C805" s="68" t="s">
        <v>93</v>
      </c>
      <c r="D805" s="68" t="s">
        <v>94</v>
      </c>
      <c r="E805" s="68" t="s">
        <v>95</v>
      </c>
      <c r="F805" s="68">
        <v>5</v>
      </c>
    </row>
    <row r="806" spans="2:7" ht="37.5" thickTop="1" thickBot="1" x14ac:dyDescent="0.25">
      <c r="B806" s="68" t="s">
        <v>769</v>
      </c>
      <c r="C806" s="68" t="s">
        <v>296</v>
      </c>
      <c r="D806" s="68" t="s">
        <v>297</v>
      </c>
      <c r="E806" s="68" t="s">
        <v>770</v>
      </c>
      <c r="F806" s="68" t="s">
        <v>771</v>
      </c>
    </row>
    <row r="807" spans="2:7" ht="19.5" customHeight="1" thickTop="1" thickBot="1" x14ac:dyDescent="0.25">
      <c r="B807" s="270">
        <f>+B797+B802</f>
        <v>13322902</v>
      </c>
      <c r="C807" s="270">
        <f>+C797+C802</f>
        <v>0</v>
      </c>
      <c r="D807" s="270">
        <f>+D797+D802</f>
        <v>0</v>
      </c>
      <c r="E807" s="270">
        <f>+E797+E802</f>
        <v>13322902</v>
      </c>
      <c r="F807" s="270">
        <f>+F797+F802</f>
        <v>13322902</v>
      </c>
    </row>
    <row r="808" spans="2:7" ht="13.5" thickTop="1" x14ac:dyDescent="0.2"/>
    <row r="809" spans="2:7" ht="13.5" thickBot="1" x14ac:dyDescent="0.25">
      <c r="B809" s="564" t="s">
        <v>772</v>
      </c>
      <c r="C809" s="564" t="s">
        <v>1</v>
      </c>
      <c r="D809" s="564" t="s">
        <v>1</v>
      </c>
    </row>
    <row r="810" spans="2:7" ht="14.25" thickTop="1" thickBot="1" x14ac:dyDescent="0.25">
      <c r="B810" s="68" t="s">
        <v>0</v>
      </c>
      <c r="C810" s="68" t="s">
        <v>93</v>
      </c>
      <c r="D810" s="531" t="s">
        <v>260</v>
      </c>
    </row>
    <row r="811" spans="2:7" ht="37.5" thickTop="1" thickBot="1" x14ac:dyDescent="0.25">
      <c r="B811" s="68" t="s">
        <v>771</v>
      </c>
      <c r="C811" s="68" t="s">
        <v>770</v>
      </c>
      <c r="D811" s="531" t="s">
        <v>1</v>
      </c>
    </row>
    <row r="812" spans="2:7" ht="14.25" thickTop="1" thickBot="1" x14ac:dyDescent="0.25">
      <c r="B812" s="270">
        <f>+F807</f>
        <v>13322902</v>
      </c>
      <c r="C812" s="270">
        <f>+E807</f>
        <v>13322902</v>
      </c>
      <c r="D812" s="199">
        <f>(B812/C812)*100</f>
        <v>100</v>
      </c>
    </row>
    <row r="813" spans="2:7" ht="13.5" thickTop="1" x14ac:dyDescent="0.2"/>
  </sheetData>
  <mergeCells count="671">
    <mergeCell ref="B696:D696"/>
    <mergeCell ref="B697:D697"/>
    <mergeCell ref="B705:D705"/>
    <mergeCell ref="B706:D706"/>
    <mergeCell ref="A668:B668"/>
    <mergeCell ref="B566:D566"/>
    <mergeCell ref="B567:D567"/>
    <mergeCell ref="A473:J473"/>
    <mergeCell ref="A501:J501"/>
    <mergeCell ref="A529:J529"/>
    <mergeCell ref="A474:J474"/>
    <mergeCell ref="A475:J475"/>
    <mergeCell ref="A476:A477"/>
    <mergeCell ref="B476:B477"/>
    <mergeCell ref="C476:F476"/>
    <mergeCell ref="G476:J476"/>
    <mergeCell ref="A502:J502"/>
    <mergeCell ref="A503:J503"/>
    <mergeCell ref="A504:A505"/>
    <mergeCell ref="B504:B505"/>
    <mergeCell ref="C504:F504"/>
    <mergeCell ref="G504:J504"/>
    <mergeCell ref="B568:D568"/>
    <mergeCell ref="B569:D569"/>
    <mergeCell ref="C448:F448"/>
    <mergeCell ref="G448:J448"/>
    <mergeCell ref="B448:B449"/>
    <mergeCell ref="A448:A449"/>
    <mergeCell ref="A446:J446"/>
    <mergeCell ref="A447:J447"/>
    <mergeCell ref="F279:G279"/>
    <mergeCell ref="F319:G319"/>
    <mergeCell ref="B789:F789"/>
    <mergeCell ref="B572:D573"/>
    <mergeCell ref="B577:J577"/>
    <mergeCell ref="B576:J576"/>
    <mergeCell ref="B583:D583"/>
    <mergeCell ref="B606:B608"/>
    <mergeCell ref="C606:L606"/>
    <mergeCell ref="A431:B431"/>
    <mergeCell ref="G431:H431"/>
    <mergeCell ref="B432:B434"/>
    <mergeCell ref="C432:H432"/>
    <mergeCell ref="C433:D433"/>
    <mergeCell ref="E433:F433"/>
    <mergeCell ref="G433:H434"/>
    <mergeCell ref="G435:H435"/>
    <mergeCell ref="B419:H419"/>
    <mergeCell ref="B794:F794"/>
    <mergeCell ref="B799:F799"/>
    <mergeCell ref="A642:B642"/>
    <mergeCell ref="A618:B618"/>
    <mergeCell ref="A619:B619"/>
    <mergeCell ref="A620:B620"/>
    <mergeCell ref="A627:N627"/>
    <mergeCell ref="A628:N628"/>
    <mergeCell ref="A629:N629"/>
    <mergeCell ref="A778:B778"/>
    <mergeCell ref="A779:B779"/>
    <mergeCell ref="A780:B780"/>
    <mergeCell ref="A733:B733"/>
    <mergeCell ref="A734:B734"/>
    <mergeCell ref="A741:N741"/>
    <mergeCell ref="A742:N742"/>
    <mergeCell ref="A743:N743"/>
    <mergeCell ref="A720:N720"/>
    <mergeCell ref="A721:A723"/>
    <mergeCell ref="B721:B723"/>
    <mergeCell ref="C721:L721"/>
    <mergeCell ref="M721:M722"/>
    <mergeCell ref="N721:N723"/>
    <mergeCell ref="A667:B667"/>
    <mergeCell ref="M606:M607"/>
    <mergeCell ref="N606:N608"/>
    <mergeCell ref="A630:A632"/>
    <mergeCell ref="B630:B632"/>
    <mergeCell ref="C630:L630"/>
    <mergeCell ref="A605:N605"/>
    <mergeCell ref="A606:A608"/>
    <mergeCell ref="M630:M631"/>
    <mergeCell ref="N630:N632"/>
    <mergeCell ref="H99"/>
    <mergeCell ref="B99:C99"/>
    <mergeCell ref="G413:H413"/>
    <mergeCell ref="G414:H414"/>
    <mergeCell ref="G415:H415"/>
    <mergeCell ref="B391:H391"/>
    <mergeCell ref="B393:B395"/>
    <mergeCell ref="C393:H393"/>
    <mergeCell ref="C394:D394"/>
    <mergeCell ref="E394:F394"/>
    <mergeCell ref="G394:H395"/>
    <mergeCell ref="G400:H400"/>
    <mergeCell ref="G398:H398"/>
    <mergeCell ref="G399:H399"/>
    <mergeCell ref="G401:H401"/>
    <mergeCell ref="G404:H404"/>
    <mergeCell ref="B405:B407"/>
    <mergeCell ref="C405:H405"/>
    <mergeCell ref="C406:D406"/>
    <mergeCell ref="E406:F406"/>
    <mergeCell ref="G406:H407"/>
    <mergeCell ref="G403:H403"/>
    <mergeCell ref="A404:B404"/>
    <mergeCell ref="B278:C278"/>
    <mergeCell ref="G423:H423"/>
    <mergeCell ref="G424:H424"/>
    <mergeCell ref="B420:B422"/>
    <mergeCell ref="C421:D421"/>
    <mergeCell ref="E421:F421"/>
    <mergeCell ref="G426:H426"/>
    <mergeCell ref="G427:H427"/>
    <mergeCell ref="G428:H428"/>
    <mergeCell ref="H100:I100"/>
    <mergeCell ref="H101:I101"/>
    <mergeCell ref="D102:E102"/>
    <mergeCell ref="F102:G102"/>
    <mergeCell ref="H102:I102"/>
    <mergeCell ref="G408:H408"/>
    <mergeCell ref="G409:H409"/>
    <mergeCell ref="G410:H410"/>
    <mergeCell ref="G411:H411"/>
    <mergeCell ref="G402:H402"/>
    <mergeCell ref="C281:D281"/>
    <mergeCell ref="I284:J284"/>
    <mergeCell ref="I285:J285"/>
    <mergeCell ref="I286:J286"/>
    <mergeCell ref="I287:J287"/>
    <mergeCell ref="I288:J288"/>
    <mergeCell ref="B786:F787"/>
    <mergeCell ref="B788:F788"/>
    <mergeCell ref="A766:N766"/>
    <mergeCell ref="A767:A769"/>
    <mergeCell ref="B767:B769"/>
    <mergeCell ref="C767:L767"/>
    <mergeCell ref="M767:M768"/>
    <mergeCell ref="N767:N769"/>
    <mergeCell ref="A653:N653"/>
    <mergeCell ref="A654:A656"/>
    <mergeCell ref="B654:B656"/>
    <mergeCell ref="C654:L654"/>
    <mergeCell ref="M654:M655"/>
    <mergeCell ref="N654:N656"/>
    <mergeCell ref="A666:B666"/>
    <mergeCell ref="A756:B756"/>
    <mergeCell ref="A757:B757"/>
    <mergeCell ref="A764:N764"/>
    <mergeCell ref="A765:N765"/>
    <mergeCell ref="A744:A746"/>
    <mergeCell ref="B744:B746"/>
    <mergeCell ref="C744:L744"/>
    <mergeCell ref="M744:M745"/>
    <mergeCell ref="N744:N746"/>
    <mergeCell ref="G430:H430"/>
    <mergeCell ref="G429:H429"/>
    <mergeCell ref="G421:H422"/>
    <mergeCell ref="C420:H420"/>
    <mergeCell ref="B54:C54"/>
    <mergeCell ref="B55:C55"/>
    <mergeCell ref="A320:A322"/>
    <mergeCell ref="B320:B322"/>
    <mergeCell ref="C320:J320"/>
    <mergeCell ref="A389:B389"/>
    <mergeCell ref="G412:H412"/>
    <mergeCell ref="G425:H425"/>
    <mergeCell ref="B418:H418"/>
    <mergeCell ref="G396:H396"/>
    <mergeCell ref="G397:H397"/>
    <mergeCell ref="A393:A395"/>
    <mergeCell ref="C280:J280"/>
    <mergeCell ref="I281:J282"/>
    <mergeCell ref="G386:H386"/>
    <mergeCell ref="G387:H387"/>
    <mergeCell ref="B392:H392"/>
    <mergeCell ref="G388:H388"/>
    <mergeCell ref="G389:H389"/>
    <mergeCell ref="I283:J283"/>
    <mergeCell ref="A755:B755"/>
    <mergeCell ref="A732:B732"/>
    <mergeCell ref="A718:N718"/>
    <mergeCell ref="A719:N719"/>
    <mergeCell ref="A643:B643"/>
    <mergeCell ref="A644:B644"/>
    <mergeCell ref="A651:N651"/>
    <mergeCell ref="A652:N652"/>
    <mergeCell ref="A416:B416"/>
    <mergeCell ref="G416:H416"/>
    <mergeCell ref="B570:D570"/>
    <mergeCell ref="B571:D571"/>
    <mergeCell ref="B590:D590"/>
    <mergeCell ref="B591:D591"/>
    <mergeCell ref="H592:J593"/>
    <mergeCell ref="B592:D593"/>
    <mergeCell ref="E592:E593"/>
    <mergeCell ref="E572:E573"/>
    <mergeCell ref="H572:J573"/>
    <mergeCell ref="B578:D578"/>
    <mergeCell ref="B584:D584"/>
    <mergeCell ref="B585:D585"/>
    <mergeCell ref="B586:D586"/>
    <mergeCell ref="B587:D587"/>
    <mergeCell ref="B588:D588"/>
    <mergeCell ref="B589:D589"/>
    <mergeCell ref="B581:D581"/>
    <mergeCell ref="B582:D582"/>
    <mergeCell ref="B580:D580"/>
    <mergeCell ref="B579:D579"/>
    <mergeCell ref="B536:J536"/>
    <mergeCell ref="B535:J535"/>
    <mergeCell ref="B558:D558"/>
    <mergeCell ref="B559:D559"/>
    <mergeCell ref="B560:D560"/>
    <mergeCell ref="B561:D561"/>
    <mergeCell ref="B562:D562"/>
    <mergeCell ref="B557:J557"/>
    <mergeCell ref="B556:J556"/>
    <mergeCell ref="H551:J552"/>
    <mergeCell ref="B563:D563"/>
    <mergeCell ref="B564:D564"/>
    <mergeCell ref="A443:B443"/>
    <mergeCell ref="G436:H436"/>
    <mergeCell ref="G437:H437"/>
    <mergeCell ref="G438:H438"/>
    <mergeCell ref="G439:H439"/>
    <mergeCell ref="G440:H440"/>
    <mergeCell ref="G441:H441"/>
    <mergeCell ref="G442:H442"/>
    <mergeCell ref="G443:H443"/>
    <mergeCell ref="A420:A422"/>
    <mergeCell ref="B262:D262"/>
    <mergeCell ref="B264:C264"/>
    <mergeCell ref="B265:C265"/>
    <mergeCell ref="E281:F281"/>
    <mergeCell ref="A296:B296"/>
    <mergeCell ref="B280:B282"/>
    <mergeCell ref="A280:A282"/>
    <mergeCell ref="A383:A385"/>
    <mergeCell ref="A371:B371"/>
    <mergeCell ref="B317:H317"/>
    <mergeCell ref="C321:D321"/>
    <mergeCell ref="E321:F321"/>
    <mergeCell ref="G321:H321"/>
    <mergeCell ref="G371:H371"/>
    <mergeCell ref="A365:A367"/>
    <mergeCell ref="G361:H361"/>
    <mergeCell ref="G362:H362"/>
    <mergeCell ref="G368:H368"/>
    <mergeCell ref="A336:B336"/>
    <mergeCell ref="C338:D338"/>
    <mergeCell ref="E338:F338"/>
    <mergeCell ref="B383:B385"/>
    <mergeCell ref="C383:H383"/>
    <mergeCell ref="C384:D384"/>
    <mergeCell ref="E384:F384"/>
    <mergeCell ref="G384:H385"/>
    <mergeCell ref="A382:B382"/>
    <mergeCell ref="G382:H382"/>
    <mergeCell ref="G281:H281"/>
    <mergeCell ref="I302:J302"/>
    <mergeCell ref="I303:J303"/>
    <mergeCell ref="I304:J304"/>
    <mergeCell ref="I305:J305"/>
    <mergeCell ref="I306:J306"/>
    <mergeCell ref="C297:J297"/>
    <mergeCell ref="C298:D298"/>
    <mergeCell ref="E298:F298"/>
    <mergeCell ref="G298:H298"/>
    <mergeCell ref="I298:J299"/>
    <mergeCell ref="I300:J300"/>
    <mergeCell ref="I301:J301"/>
    <mergeCell ref="I307:J307"/>
    <mergeCell ref="I308:J308"/>
    <mergeCell ref="I289:J289"/>
    <mergeCell ref="I290:J290"/>
    <mergeCell ref="A376:A378"/>
    <mergeCell ref="G370:H370"/>
    <mergeCell ref="B256:D256"/>
    <mergeCell ref="B257:D257"/>
    <mergeCell ref="B258:D258"/>
    <mergeCell ref="B259:D259"/>
    <mergeCell ref="B260:D260"/>
    <mergeCell ref="B275:H275"/>
    <mergeCell ref="G359:H360"/>
    <mergeCell ref="B266"/>
    <mergeCell ref="C266"/>
    <mergeCell ref="B261:D261"/>
    <mergeCell ref="B356:H356"/>
    <mergeCell ref="B357:H357"/>
    <mergeCell ref="A364:B364"/>
    <mergeCell ref="G364:H364"/>
    <mergeCell ref="B365:B367"/>
    <mergeCell ref="C365:H365"/>
    <mergeCell ref="C366:D366"/>
    <mergeCell ref="E366:F366"/>
    <mergeCell ref="G366:H367"/>
    <mergeCell ref="B297:B299"/>
    <mergeCell ref="A276:J276"/>
    <mergeCell ref="I291:J291"/>
    <mergeCell ref="I292:J292"/>
    <mergeCell ref="I293:J293"/>
    <mergeCell ref="I294:J294"/>
    <mergeCell ref="I295:J295"/>
    <mergeCell ref="I296:J296"/>
    <mergeCell ref="A313:B313"/>
    <mergeCell ref="I313:J313"/>
    <mergeCell ref="B316:H316"/>
    <mergeCell ref="I321:J322"/>
    <mergeCell ref="I323:J323"/>
    <mergeCell ref="I324:J324"/>
    <mergeCell ref="I325:J325"/>
    <mergeCell ref="I340:J340"/>
    <mergeCell ref="I341:J341"/>
    <mergeCell ref="B234:D234"/>
    <mergeCell ref="B255:D255"/>
    <mergeCell ref="B235:D235"/>
    <mergeCell ref="B236:D236"/>
    <mergeCell ref="B237:D237"/>
    <mergeCell ref="B238:D238"/>
    <mergeCell ref="B239:D239"/>
    <mergeCell ref="B240:D240"/>
    <mergeCell ref="E247:H247"/>
    <mergeCell ref="B249:D249"/>
    <mergeCell ref="B250:D250"/>
    <mergeCell ref="B251:D251"/>
    <mergeCell ref="B252:D252"/>
    <mergeCell ref="B253:D253"/>
    <mergeCell ref="B254:D254"/>
    <mergeCell ref="B226:H226"/>
    <mergeCell ref="G377:H378"/>
    <mergeCell ref="G381:H381"/>
    <mergeCell ref="G379:H379"/>
    <mergeCell ref="G380:H380"/>
    <mergeCell ref="B227:D228"/>
    <mergeCell ref="E227:H227"/>
    <mergeCell ref="B229:D229"/>
    <mergeCell ref="B230:D230"/>
    <mergeCell ref="B231:D231"/>
    <mergeCell ref="B376:B378"/>
    <mergeCell ref="C376:H376"/>
    <mergeCell ref="C377:D377"/>
    <mergeCell ref="E377:F377"/>
    <mergeCell ref="B374:H374"/>
    <mergeCell ref="B375:H375"/>
    <mergeCell ref="G369:H369"/>
    <mergeCell ref="B241:D241"/>
    <mergeCell ref="B242:D242"/>
    <mergeCell ref="B245:H245"/>
    <mergeCell ref="B246:H246"/>
    <mergeCell ref="B247:D248"/>
    <mergeCell ref="B232:D232"/>
    <mergeCell ref="B233:D233"/>
    <mergeCell ref="B219:D219"/>
    <mergeCell ref="B220:D220"/>
    <mergeCell ref="B221:D221"/>
    <mergeCell ref="B222:D222"/>
    <mergeCell ref="E222"/>
    <mergeCell ref="B225:H225"/>
    <mergeCell ref="B213:D213"/>
    <mergeCell ref="B214:D214"/>
    <mergeCell ref="B215:D215"/>
    <mergeCell ref="B216:D216"/>
    <mergeCell ref="B217:D217"/>
    <mergeCell ref="B218:D218"/>
    <mergeCell ref="B211:D211"/>
    <mergeCell ref="B212:D212"/>
    <mergeCell ref="B194:C194"/>
    <mergeCell ref="B195:C195"/>
    <mergeCell ref="B196:C196"/>
    <mergeCell ref="B197:C197"/>
    <mergeCell ref="B205:H205"/>
    <mergeCell ref="B206:H206"/>
    <mergeCell ref="B207:D208"/>
    <mergeCell ref="E207:H207"/>
    <mergeCell ref="B202:C202"/>
    <mergeCell ref="D202:E202"/>
    <mergeCell ref="F202:G202"/>
    <mergeCell ref="H202:I202"/>
    <mergeCell ref="B188:C188"/>
    <mergeCell ref="B189:C189"/>
    <mergeCell ref="F201:G201"/>
    <mergeCell ref="H201:I201"/>
    <mergeCell ref="B199:C199"/>
    <mergeCell ref="B209:D209"/>
    <mergeCell ref="B192:C192"/>
    <mergeCell ref="B190:C190"/>
    <mergeCell ref="B210:D210"/>
    <mergeCell ref="B191:C191"/>
    <mergeCell ref="D201:E201"/>
    <mergeCell ref="B139:C139"/>
    <mergeCell ref="B140:C140"/>
    <mergeCell ref="B141"/>
    <mergeCell ref="C141"/>
    <mergeCell ref="B126:C126"/>
    <mergeCell ref="B124:C124"/>
    <mergeCell ref="F100:G100"/>
    <mergeCell ref="B101:C101"/>
    <mergeCell ref="B109:C109"/>
    <mergeCell ref="B110:C110"/>
    <mergeCell ref="B111:C111"/>
    <mergeCell ref="B112:C112"/>
    <mergeCell ref="B136:C136"/>
    <mergeCell ref="D136:E136"/>
    <mergeCell ref="F136:G136"/>
    <mergeCell ref="F135:G135"/>
    <mergeCell ref="B116:C116"/>
    <mergeCell ref="D116:E116"/>
    <mergeCell ref="F116:G116"/>
    <mergeCell ref="B117:C117"/>
    <mergeCell ref="D117:E117"/>
    <mergeCell ref="B122:C122"/>
    <mergeCell ref="B102:C102"/>
    <mergeCell ref="B134:C134"/>
    <mergeCell ref="D134:E134"/>
    <mergeCell ref="F134:G134"/>
    <mergeCell ref="H134:I134"/>
    <mergeCell ref="H135:I135"/>
    <mergeCell ref="H115:I115"/>
    <mergeCell ref="H117:I117"/>
    <mergeCell ref="B135:C135"/>
    <mergeCell ref="D135:E135"/>
    <mergeCell ref="B125:C125"/>
    <mergeCell ref="A77"/>
    <mergeCell ref="A78"/>
    <mergeCell ref="A79"/>
    <mergeCell ref="A80:B80"/>
    <mergeCell ref="C80"/>
    <mergeCell ref="B100:C100"/>
    <mergeCell ref="D100:E100"/>
    <mergeCell ref="B75:B76"/>
    <mergeCell ref="C75:E75"/>
    <mergeCell ref="C76"/>
    <mergeCell ref="D76"/>
    <mergeCell ref="E76"/>
    <mergeCell ref="B88:C88"/>
    <mergeCell ref="B90:C90"/>
    <mergeCell ref="B91:C91"/>
    <mergeCell ref="B92:C92"/>
    <mergeCell ref="B93:C93"/>
    <mergeCell ref="B97:C97"/>
    <mergeCell ref="B98:C98"/>
    <mergeCell ref="B89:C89"/>
    <mergeCell ref="B94:C94"/>
    <mergeCell ref="B95:C95"/>
    <mergeCell ref="B96:C96"/>
    <mergeCell ref="B86:J86"/>
    <mergeCell ref="A73:F73"/>
    <mergeCell ref="A74:F74"/>
    <mergeCell ref="A75:A76"/>
    <mergeCell ref="B63:C63"/>
    <mergeCell ref="B64:C64"/>
    <mergeCell ref="B65:C65"/>
    <mergeCell ref="B66:C66"/>
    <mergeCell ref="B67:C67"/>
    <mergeCell ref="B68:C68"/>
    <mergeCell ref="A71:C71"/>
    <mergeCell ref="D71"/>
    <mergeCell ref="H181:I181"/>
    <mergeCell ref="H182:I182"/>
    <mergeCell ref="J165:J167"/>
    <mergeCell ref="B166:C166"/>
    <mergeCell ref="D166:E166"/>
    <mergeCell ref="F166:G166"/>
    <mergeCell ref="H166:I166"/>
    <mergeCell ref="B167:C167"/>
    <mergeCell ref="D167:E167"/>
    <mergeCell ref="F167:G167"/>
    <mergeCell ref="H167:I167"/>
    <mergeCell ref="B172:J172"/>
    <mergeCell ref="B174:C174"/>
    <mergeCell ref="B178:C178"/>
    <mergeCell ref="G21:H23"/>
    <mergeCell ref="B25"/>
    <mergeCell ref="C25:F25"/>
    <mergeCell ref="A51:G51"/>
    <mergeCell ref="A52:A53"/>
    <mergeCell ref="B52:C53"/>
    <mergeCell ref="D52:F52"/>
    <mergeCell ref="G52:G53"/>
    <mergeCell ref="H136:I136"/>
    <mergeCell ref="B114:C114"/>
    <mergeCell ref="B115:C115"/>
    <mergeCell ref="H116:I116"/>
    <mergeCell ref="D115:E115"/>
    <mergeCell ref="F115:G115"/>
    <mergeCell ref="D34:F34"/>
    <mergeCell ref="B36:C36"/>
    <mergeCell ref="B37:C37"/>
    <mergeCell ref="B44:C44"/>
    <mergeCell ref="B45:C45"/>
    <mergeCell ref="B46:C46"/>
    <mergeCell ref="B47:C47"/>
    <mergeCell ref="F75:F76"/>
    <mergeCell ref="B69:C69"/>
    <mergeCell ref="B70:C70"/>
    <mergeCell ref="B154:C154"/>
    <mergeCell ref="B155:C155"/>
    <mergeCell ref="B151:J151"/>
    <mergeCell ref="B152:J152"/>
    <mergeCell ref="B176:C176"/>
    <mergeCell ref="B182:C182"/>
    <mergeCell ref="B85:J85"/>
    <mergeCell ref="B119:J119"/>
    <mergeCell ref="B120:J120"/>
    <mergeCell ref="D101:E101"/>
    <mergeCell ref="B179:C179"/>
    <mergeCell ref="J179:J181"/>
    <mergeCell ref="B123:C123"/>
    <mergeCell ref="B127:C127"/>
    <mergeCell ref="J114:J116"/>
    <mergeCell ref="F101:G101"/>
    <mergeCell ref="B133:C133"/>
    <mergeCell ref="J133:J135"/>
    <mergeCell ref="B130:C130"/>
    <mergeCell ref="B131:C131"/>
    <mergeCell ref="B132:C132"/>
    <mergeCell ref="D182:E182"/>
    <mergeCell ref="F182:G182"/>
    <mergeCell ref="B157:C157"/>
    <mergeCell ref="G363:H363"/>
    <mergeCell ref="B158:C158"/>
    <mergeCell ref="B156:C156"/>
    <mergeCell ref="B165:C165"/>
    <mergeCell ref="B159:C159"/>
    <mergeCell ref="B160:C160"/>
    <mergeCell ref="B161:C161"/>
    <mergeCell ref="B162:C162"/>
    <mergeCell ref="B163:C163"/>
    <mergeCell ref="B164:C164"/>
    <mergeCell ref="B198:C198"/>
    <mergeCell ref="B168:C168"/>
    <mergeCell ref="D168:E168"/>
    <mergeCell ref="F168:G168"/>
    <mergeCell ref="H168:I168"/>
    <mergeCell ref="B193:C193"/>
    <mergeCell ref="I312:J312"/>
    <mergeCell ref="J199:J201"/>
    <mergeCell ref="B200:C200"/>
    <mergeCell ref="D200:E200"/>
    <mergeCell ref="I342:J342"/>
    <mergeCell ref="I343:J343"/>
    <mergeCell ref="I344:J344"/>
    <mergeCell ref="I345:J345"/>
    <mergeCell ref="B20"/>
    <mergeCell ref="C20"/>
    <mergeCell ref="D20"/>
    <mergeCell ref="E20"/>
    <mergeCell ref="F20"/>
    <mergeCell ref="G20"/>
    <mergeCell ref="C8:H8"/>
    <mergeCell ref="A11:M11"/>
    <mergeCell ref="B16:H16"/>
    <mergeCell ref="D18:F18"/>
    <mergeCell ref="B18:B19"/>
    <mergeCell ref="C18:C19"/>
    <mergeCell ref="G18:G19"/>
    <mergeCell ref="H18:H19"/>
    <mergeCell ref="A2:I2"/>
    <mergeCell ref="A4:B4"/>
    <mergeCell ref="A5:B5"/>
    <mergeCell ref="A6:B6"/>
    <mergeCell ref="A7:B7"/>
    <mergeCell ref="A8:B8"/>
    <mergeCell ref="C4:H4"/>
    <mergeCell ref="C5:H5"/>
    <mergeCell ref="C6:H6"/>
    <mergeCell ref="C7:H7"/>
    <mergeCell ref="I346:J346"/>
    <mergeCell ref="I347:J347"/>
    <mergeCell ref="I348:J348"/>
    <mergeCell ref="I349:J349"/>
    <mergeCell ref="I350:J350"/>
    <mergeCell ref="I351:J351"/>
    <mergeCell ref="I352:J352"/>
    <mergeCell ref="A353:B353"/>
    <mergeCell ref="I353:J353"/>
    <mergeCell ref="A358:A360"/>
    <mergeCell ref="B358:B360"/>
    <mergeCell ref="C358:H358"/>
    <mergeCell ref="C359:D359"/>
    <mergeCell ref="E359:F359"/>
    <mergeCell ref="B185:J185"/>
    <mergeCell ref="B186:J186"/>
    <mergeCell ref="F181:G181"/>
    <mergeCell ref="I326:J326"/>
    <mergeCell ref="I338:J339"/>
    <mergeCell ref="G338:H338"/>
    <mergeCell ref="I309:J309"/>
    <mergeCell ref="I310:J310"/>
    <mergeCell ref="I311:J311"/>
    <mergeCell ref="I336:J336"/>
    <mergeCell ref="B337:B339"/>
    <mergeCell ref="C337:J337"/>
    <mergeCell ref="I327:J327"/>
    <mergeCell ref="I328:J328"/>
    <mergeCell ref="I329:J329"/>
    <mergeCell ref="I330:J330"/>
    <mergeCell ref="I331:J331"/>
    <mergeCell ref="I332:J332"/>
    <mergeCell ref="I333:J333"/>
    <mergeCell ref="I334:J334"/>
    <mergeCell ref="I335:J335"/>
    <mergeCell ref="F200:G200"/>
    <mergeCell ref="H200:I200"/>
    <mergeCell ref="B201:C201"/>
    <mergeCell ref="B809:D809"/>
    <mergeCell ref="D810:D811"/>
    <mergeCell ref="E790:E791"/>
    <mergeCell ref="F790:F791"/>
    <mergeCell ref="B804:F804"/>
    <mergeCell ref="B537:D537"/>
    <mergeCell ref="B538:D538"/>
    <mergeCell ref="B539:D539"/>
    <mergeCell ref="B540:D540"/>
    <mergeCell ref="B541:D541"/>
    <mergeCell ref="B542:D542"/>
    <mergeCell ref="B543:D543"/>
    <mergeCell ref="B544:D544"/>
    <mergeCell ref="B545:D545"/>
    <mergeCell ref="B547:D547"/>
    <mergeCell ref="B548:D548"/>
    <mergeCell ref="B549:D549"/>
    <mergeCell ref="B550:D550"/>
    <mergeCell ref="B551:D552"/>
    <mergeCell ref="A603:N603"/>
    <mergeCell ref="A604:N604"/>
    <mergeCell ref="B565:D565"/>
    <mergeCell ref="B41:C41"/>
    <mergeCell ref="B42:C42"/>
    <mergeCell ref="B43:C43"/>
    <mergeCell ref="B34:C35"/>
    <mergeCell ref="A59:F59"/>
    <mergeCell ref="A60:G60"/>
    <mergeCell ref="A61:A62"/>
    <mergeCell ref="B61:C62"/>
    <mergeCell ref="D61:F61"/>
    <mergeCell ref="G61:G62"/>
    <mergeCell ref="B56:C56"/>
    <mergeCell ref="A57:C57"/>
    <mergeCell ref="A50:G50"/>
    <mergeCell ref="G34:G35"/>
    <mergeCell ref="B38:C38"/>
    <mergeCell ref="B39:C39"/>
    <mergeCell ref="B40:C40"/>
    <mergeCell ref="B107:J107"/>
    <mergeCell ref="J99:J101"/>
    <mergeCell ref="B175:C175"/>
    <mergeCell ref="B177:C177"/>
    <mergeCell ref="D27:J27"/>
    <mergeCell ref="B676:D676"/>
    <mergeCell ref="B683:D683"/>
    <mergeCell ref="B675:D675"/>
    <mergeCell ref="B682:D682"/>
    <mergeCell ref="B689:D689"/>
    <mergeCell ref="B690:D690"/>
    <mergeCell ref="A34:A35"/>
    <mergeCell ref="A32:G32"/>
    <mergeCell ref="A33:G33"/>
    <mergeCell ref="B546:D546"/>
    <mergeCell ref="E551:E552"/>
    <mergeCell ref="B128:C128"/>
    <mergeCell ref="B129:C129"/>
    <mergeCell ref="D181:E181"/>
    <mergeCell ref="B181:C181"/>
    <mergeCell ref="B171:J171"/>
    <mergeCell ref="B180:C180"/>
    <mergeCell ref="D180:E180"/>
    <mergeCell ref="F180:G180"/>
    <mergeCell ref="H180:I180"/>
    <mergeCell ref="F117:G117"/>
    <mergeCell ref="B113:C113"/>
    <mergeCell ref="B106:J106"/>
  </mergeCells>
  <hyperlinks>
    <hyperlink ref="C7" r:id="rId1"/>
  </hyperlinks>
  <pageMargins left="0.74803149606299213" right="0.74803149606299213" top="0.98425196850393704" bottom="0.98425196850393704" header="0.51181102362204722" footer="0.51181102362204722"/>
  <pageSetup scale="49" orientation="portrait" horizontalDpi="300" verticalDpi="300" r:id="rId2"/>
  <headerFooter alignWithMargins="0"/>
  <rowBreaks count="14" manualBreakCount="14">
    <brk id="71" max="13" man="1"/>
    <brk id="136" max="13" man="1"/>
    <brk id="204" max="16383" man="1"/>
    <brk id="271" max="16383" man="1"/>
    <brk id="315" max="16383" man="1"/>
    <brk id="373" max="16383" man="1"/>
    <brk id="443" max="16383" man="1"/>
    <brk id="532" max="16383" man="1"/>
    <brk id="597" max="13" man="1"/>
    <brk id="636" max="13" man="1"/>
    <brk id="646" max="16383" man="1"/>
    <brk id="670" max="16383" man="1"/>
    <brk id="712" max="16383" man="1"/>
    <brk id="75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167"/>
  <sheetViews>
    <sheetView topLeftCell="A158" zoomScaleNormal="100" zoomScaleSheetLayoutView="100" workbookViewId="0">
      <selection activeCell="A98" sqref="A98"/>
    </sheetView>
  </sheetViews>
  <sheetFormatPr baseColWidth="10" defaultColWidth="9.140625" defaultRowHeight="12.75" x14ac:dyDescent="0.2"/>
  <cols>
    <col min="1" max="1" width="31.7109375" customWidth="1"/>
    <col min="2" max="2" width="18.85546875" customWidth="1"/>
    <col min="3" max="3" width="16.7109375" customWidth="1"/>
    <col min="4" max="5" width="14.7109375" customWidth="1"/>
    <col min="6" max="6" width="15.42578125" customWidth="1"/>
    <col min="7" max="7" width="17.140625" customWidth="1"/>
    <col min="8" max="8" width="12" customWidth="1"/>
    <col min="9" max="10" width="13.28515625" customWidth="1"/>
    <col min="11" max="11" width="11.28515625" customWidth="1"/>
    <col min="13" max="13" width="15" customWidth="1"/>
    <col min="14" max="14" width="15.7109375" customWidth="1"/>
  </cols>
  <sheetData>
    <row r="1" spans="1:9" ht="18" x14ac:dyDescent="0.2">
      <c r="A1" s="528" t="s">
        <v>298</v>
      </c>
      <c r="B1" s="528" t="s">
        <v>1</v>
      </c>
      <c r="C1" s="528" t="s">
        <v>1</v>
      </c>
      <c r="D1" s="528" t="s">
        <v>1</v>
      </c>
      <c r="E1" s="528" t="s">
        <v>1</v>
      </c>
      <c r="F1" s="528" t="s">
        <v>1</v>
      </c>
      <c r="G1" s="528" t="s">
        <v>1</v>
      </c>
      <c r="H1" s="528" t="s">
        <v>1</v>
      </c>
      <c r="I1" s="528" t="s">
        <v>1</v>
      </c>
    </row>
    <row r="3" spans="1:9" ht="15" x14ac:dyDescent="0.25">
      <c r="A3" s="1" t="s">
        <v>299</v>
      </c>
    </row>
    <row r="4" spans="1:9" ht="15" x14ac:dyDescent="0.25">
      <c r="A4" s="2" t="s">
        <v>300</v>
      </c>
    </row>
    <row r="5" spans="1:9" x14ac:dyDescent="0.2">
      <c r="B5" s="564" t="s">
        <v>301</v>
      </c>
      <c r="C5" s="564" t="s">
        <v>1</v>
      </c>
      <c r="D5" s="564" t="s">
        <v>1</v>
      </c>
    </row>
    <row r="7" spans="1:9" ht="14.25" thickTop="1" thickBot="1" x14ac:dyDescent="0.25">
      <c r="B7" s="10" t="s">
        <v>0</v>
      </c>
      <c r="C7" s="10" t="s">
        <v>93</v>
      </c>
      <c r="D7" s="531" t="s">
        <v>302</v>
      </c>
    </row>
    <row r="8" spans="1:9" ht="41.25" customHeight="1" thickTop="1" thickBot="1" x14ac:dyDescent="0.25">
      <c r="B8" s="10" t="s">
        <v>293</v>
      </c>
      <c r="C8" s="10" t="s">
        <v>331</v>
      </c>
      <c r="D8" s="531" t="s">
        <v>1</v>
      </c>
    </row>
    <row r="9" spans="1:9" ht="27" customHeight="1" thickTop="1" thickBot="1" x14ac:dyDescent="0.25">
      <c r="B9" s="11">
        <f>+EFICACIA!C812</f>
        <v>13322902</v>
      </c>
      <c r="C9" s="277">
        <f>+INFORMACIÓN!D64</f>
        <v>700</v>
      </c>
      <c r="D9" s="11">
        <f>+B9/C9</f>
        <v>19032.717142857142</v>
      </c>
    </row>
    <row r="12" spans="1:9" ht="15" x14ac:dyDescent="0.25">
      <c r="A12" s="1" t="s">
        <v>303</v>
      </c>
    </row>
    <row r="13" spans="1:9" ht="15" x14ac:dyDescent="0.25">
      <c r="A13" s="2" t="s">
        <v>304</v>
      </c>
    </row>
    <row r="14" spans="1:9" s="75" customFormat="1" ht="15" x14ac:dyDescent="0.25">
      <c r="A14" s="80"/>
    </row>
    <row r="15" spans="1:9" s="121" customFormat="1" ht="15" x14ac:dyDescent="0.25">
      <c r="A15" s="666" t="s">
        <v>305</v>
      </c>
      <c r="B15" s="666"/>
      <c r="C15" s="666"/>
      <c r="D15" s="666"/>
      <c r="E15" s="666"/>
      <c r="F15" s="666"/>
      <c r="G15" s="666"/>
      <c r="H15" s="666"/>
      <c r="I15" s="666"/>
    </row>
    <row r="16" spans="1:9" s="121" customFormat="1" ht="15" x14ac:dyDescent="0.25">
      <c r="A16" s="666" t="s">
        <v>808</v>
      </c>
      <c r="B16" s="666"/>
      <c r="C16" s="666"/>
      <c r="D16" s="666"/>
      <c r="E16" s="666"/>
      <c r="F16" s="666"/>
      <c r="G16" s="666"/>
      <c r="H16" s="666"/>
      <c r="I16" s="666"/>
    </row>
    <row r="17" spans="1:19" s="121" customFormat="1" ht="13.5" thickBot="1" x14ac:dyDescent="0.25"/>
    <row r="18" spans="1:19" s="121" customFormat="1" ht="56.25" customHeight="1" thickTop="1" thickBot="1" x14ac:dyDescent="0.25">
      <c r="A18" s="245" t="s">
        <v>25</v>
      </c>
      <c r="B18" s="245" t="s">
        <v>809</v>
      </c>
      <c r="C18" s="245" t="s">
        <v>306</v>
      </c>
      <c r="D18" s="245" t="s">
        <v>944</v>
      </c>
      <c r="E18" s="245" t="s">
        <v>945</v>
      </c>
      <c r="F18" s="245" t="s">
        <v>946</v>
      </c>
      <c r="G18" s="246" t="s">
        <v>810</v>
      </c>
      <c r="H18" s="246" t="s">
        <v>811</v>
      </c>
      <c r="I18" s="693" t="s">
        <v>812</v>
      </c>
      <c r="J18" s="694"/>
      <c r="K18" s="694"/>
      <c r="L18" s="694"/>
      <c r="M18" s="694"/>
      <c r="N18" s="694"/>
      <c r="O18" s="694"/>
      <c r="P18" s="251"/>
      <c r="Q18" s="251"/>
      <c r="R18" s="251"/>
      <c r="S18" s="251"/>
    </row>
    <row r="19" spans="1:19" s="121" customFormat="1" ht="15.75" customHeight="1" thickTop="1" x14ac:dyDescent="0.2">
      <c r="A19" s="323" t="s">
        <v>31</v>
      </c>
      <c r="B19" s="132" t="s">
        <v>814</v>
      </c>
      <c r="C19" s="139">
        <v>500</v>
      </c>
      <c r="D19" s="232">
        <v>1</v>
      </c>
      <c r="E19" s="133">
        <f>+C19*D19</f>
        <v>500</v>
      </c>
      <c r="F19" s="234">
        <f>+F38</f>
        <v>8</v>
      </c>
      <c r="G19" s="254">
        <f>+J55</f>
        <v>0</v>
      </c>
      <c r="H19" s="254">
        <f>SUM(F19:G19)</f>
        <v>8</v>
      </c>
      <c r="I19" s="247"/>
      <c r="J19" s="248"/>
      <c r="K19" s="249"/>
    </row>
    <row r="20" spans="1:19" s="121" customFormat="1" ht="22.5" hidden="1" customHeight="1" x14ac:dyDescent="0.2">
      <c r="A20" s="323" t="s">
        <v>30</v>
      </c>
      <c r="B20" s="132" t="s">
        <v>814</v>
      </c>
      <c r="C20" s="139"/>
      <c r="D20" s="232"/>
      <c r="E20" s="133">
        <f t="shared" ref="E20:E23" si="0">+C20*D20</f>
        <v>0</v>
      </c>
      <c r="F20" s="234">
        <f t="shared" ref="F20:F23" si="1">+F39</f>
        <v>0</v>
      </c>
      <c r="G20" s="254">
        <f t="shared" ref="G20:G23" si="2">+J56</f>
        <v>0</v>
      </c>
      <c r="H20" s="254">
        <f t="shared" ref="H20:H24" si="3">SUM(F20:G20)</f>
        <v>0</v>
      </c>
      <c r="I20" s="247"/>
      <c r="J20" s="248"/>
      <c r="K20" s="249"/>
    </row>
    <row r="21" spans="1:19" s="121" customFormat="1" ht="18.75" hidden="1" customHeight="1" x14ac:dyDescent="0.2">
      <c r="A21" s="323" t="s">
        <v>27</v>
      </c>
      <c r="B21" s="132" t="s">
        <v>814</v>
      </c>
      <c r="C21" s="139"/>
      <c r="D21" s="232"/>
      <c r="E21" s="133">
        <f t="shared" si="0"/>
        <v>0</v>
      </c>
      <c r="F21" s="234">
        <f t="shared" si="1"/>
        <v>0</v>
      </c>
      <c r="G21" s="254">
        <f t="shared" si="2"/>
        <v>0</v>
      </c>
      <c r="H21" s="254">
        <f t="shared" si="3"/>
        <v>0</v>
      </c>
      <c r="I21" s="247"/>
      <c r="J21" s="248"/>
      <c r="K21" s="249"/>
    </row>
    <row r="22" spans="1:19" s="121" customFormat="1" ht="24.75" customHeight="1" thickBot="1" x14ac:dyDescent="0.25">
      <c r="A22" s="323" t="s">
        <v>28</v>
      </c>
      <c r="B22" s="132" t="s">
        <v>814</v>
      </c>
      <c r="C22" s="139">
        <v>1000</v>
      </c>
      <c r="D22" s="232">
        <v>1</v>
      </c>
      <c r="E22" s="133">
        <f t="shared" si="0"/>
        <v>1000</v>
      </c>
      <c r="F22" s="234">
        <f t="shared" si="1"/>
        <v>747</v>
      </c>
      <c r="G22" s="254">
        <f t="shared" si="2"/>
        <v>11</v>
      </c>
      <c r="H22" s="254">
        <f t="shared" si="3"/>
        <v>758</v>
      </c>
      <c r="I22" s="247"/>
      <c r="J22" s="248"/>
      <c r="K22" s="249"/>
    </row>
    <row r="23" spans="1:19" s="121" customFormat="1" ht="13.5" hidden="1" customHeight="1" thickBot="1" x14ac:dyDescent="0.25">
      <c r="A23" s="258" t="s">
        <v>817</v>
      </c>
      <c r="B23" s="258" t="s">
        <v>814</v>
      </c>
      <c r="C23" s="259"/>
      <c r="D23" s="233"/>
      <c r="E23" s="260">
        <f t="shared" si="0"/>
        <v>0</v>
      </c>
      <c r="F23" s="235">
        <f t="shared" si="1"/>
        <v>0</v>
      </c>
      <c r="G23" s="261">
        <f t="shared" si="2"/>
        <v>0</v>
      </c>
      <c r="H23" s="261">
        <f t="shared" si="3"/>
        <v>0</v>
      </c>
      <c r="I23" s="247"/>
      <c r="J23" s="248"/>
      <c r="K23" s="249"/>
    </row>
    <row r="24" spans="1:19" s="121" customFormat="1" ht="16.5" thickTop="1" thickBot="1" x14ac:dyDescent="0.25">
      <c r="A24" s="107" t="s">
        <v>947</v>
      </c>
      <c r="B24" s="324"/>
      <c r="C24" s="263">
        <f>SUM(C19:C23)</f>
        <v>1500</v>
      </c>
      <c r="D24" s="263"/>
      <c r="E24" s="263">
        <f>SUM(E19:E23)</f>
        <v>1500</v>
      </c>
      <c r="F24" s="263">
        <f>SUM(F19:F23)</f>
        <v>755</v>
      </c>
      <c r="G24" s="263">
        <f>SUM(G19:G23)</f>
        <v>11</v>
      </c>
      <c r="H24" s="264">
        <f t="shared" si="3"/>
        <v>766</v>
      </c>
      <c r="I24" s="250"/>
      <c r="J24" s="243"/>
      <c r="K24" s="244"/>
    </row>
    <row r="25" spans="1:19" s="227" customFormat="1" ht="42.75" customHeight="1" thickTop="1" x14ac:dyDescent="0.2">
      <c r="A25" s="687"/>
      <c r="B25" s="688"/>
      <c r="C25" s="688"/>
      <c r="D25" s="688"/>
      <c r="E25" s="689"/>
      <c r="F25" s="262" t="s">
        <v>948</v>
      </c>
      <c r="G25" s="262" t="s">
        <v>949</v>
      </c>
      <c r="H25" s="262" t="s">
        <v>950</v>
      </c>
      <c r="I25" s="250"/>
      <c r="J25" s="243"/>
      <c r="K25" s="244"/>
    </row>
    <row r="26" spans="1:19" s="227" customFormat="1" ht="15.75" thickBot="1" x14ac:dyDescent="0.25">
      <c r="A26" s="690"/>
      <c r="B26" s="691"/>
      <c r="C26" s="691"/>
      <c r="D26" s="691"/>
      <c r="E26" s="692"/>
      <c r="F26" s="242">
        <f>+INFORMACIÓN!D64</f>
        <v>700</v>
      </c>
      <c r="G26" s="242">
        <f>+E24+G24</f>
        <v>1511</v>
      </c>
      <c r="H26" s="253">
        <f>+F26/G26</f>
        <v>0.46326935804103242</v>
      </c>
      <c r="I26" s="250"/>
      <c r="J26" s="243"/>
      <c r="K26" s="244"/>
    </row>
    <row r="27" spans="1:19" s="121" customFormat="1" ht="13.5" thickTop="1" x14ac:dyDescent="0.2"/>
    <row r="28" spans="1:19" s="227" customFormat="1" x14ac:dyDescent="0.2"/>
    <row r="29" spans="1:19" s="121" customFormat="1" ht="15" x14ac:dyDescent="0.25">
      <c r="B29" s="666" t="s">
        <v>777</v>
      </c>
      <c r="C29" s="666"/>
      <c r="D29" s="666"/>
    </row>
    <row r="30" spans="1:19" s="121" customFormat="1" ht="15" x14ac:dyDescent="0.25">
      <c r="A30" s="666" t="s">
        <v>818</v>
      </c>
      <c r="B30" s="666"/>
      <c r="C30" s="666"/>
      <c r="D30" s="666"/>
      <c r="E30" s="666"/>
      <c r="F30" s="666"/>
    </row>
    <row r="31" spans="1:19" s="121" customFormat="1" ht="13.5" thickBot="1" x14ac:dyDescent="0.25"/>
    <row r="32" spans="1:19" s="121" customFormat="1" ht="13.5" thickTop="1" x14ac:dyDescent="0.2">
      <c r="A32" s="674" t="s">
        <v>25</v>
      </c>
      <c r="B32" s="674" t="s">
        <v>819</v>
      </c>
      <c r="C32" s="674" t="s">
        <v>820</v>
      </c>
      <c r="D32" s="674" t="s">
        <v>393</v>
      </c>
      <c r="E32" s="674" t="s">
        <v>821</v>
      </c>
      <c r="F32" s="674" t="s">
        <v>822</v>
      </c>
    </row>
    <row r="33" spans="1:10" s="121" customFormat="1" ht="13.5" thickBot="1" x14ac:dyDescent="0.25">
      <c r="A33" s="675"/>
      <c r="B33" s="675"/>
      <c r="C33" s="675"/>
      <c r="D33" s="675"/>
      <c r="E33" s="675"/>
      <c r="F33" s="675"/>
    </row>
    <row r="34" spans="1:10" s="121" customFormat="1" ht="24" hidden="1" customHeight="1" thickTop="1" x14ac:dyDescent="0.2">
      <c r="A34" s="325" t="s">
        <v>813</v>
      </c>
      <c r="B34" s="134"/>
      <c r="C34" s="134"/>
      <c r="D34" s="134"/>
      <c r="E34" s="134"/>
      <c r="F34" s="366">
        <f t="shared" ref="F34:F42" si="4">SUM(B34:E34)</f>
        <v>0</v>
      </c>
    </row>
    <row r="35" spans="1:10" s="121" customFormat="1" ht="21.75" hidden="1" customHeight="1" x14ac:dyDescent="0.2">
      <c r="A35" s="323" t="s">
        <v>815</v>
      </c>
      <c r="B35" s="135"/>
      <c r="C35" s="135"/>
      <c r="D35" s="135"/>
      <c r="E35" s="135"/>
      <c r="F35" s="367">
        <f t="shared" si="4"/>
        <v>0</v>
      </c>
    </row>
    <row r="36" spans="1:10" s="121" customFormat="1" ht="18" hidden="1" customHeight="1" x14ac:dyDescent="0.2">
      <c r="A36" s="323" t="s">
        <v>38</v>
      </c>
      <c r="B36" s="135"/>
      <c r="C36" s="135"/>
      <c r="D36" s="135"/>
      <c r="E36" s="135"/>
      <c r="F36" s="367">
        <f t="shared" si="4"/>
        <v>0</v>
      </c>
    </row>
    <row r="37" spans="1:10" s="121" customFormat="1" ht="24" hidden="1" customHeight="1" x14ac:dyDescent="0.2">
      <c r="A37" s="323" t="s">
        <v>816</v>
      </c>
      <c r="B37" s="135"/>
      <c r="C37" s="135"/>
      <c r="D37" s="135"/>
      <c r="E37" s="135"/>
      <c r="F37" s="367">
        <f t="shared" si="4"/>
        <v>0</v>
      </c>
    </row>
    <row r="38" spans="1:10" s="121" customFormat="1" ht="22.5" customHeight="1" thickTop="1" x14ac:dyDescent="0.2">
      <c r="A38" s="323" t="s">
        <v>31</v>
      </c>
      <c r="B38" s="135">
        <v>0</v>
      </c>
      <c r="C38" s="135">
        <v>4</v>
      </c>
      <c r="D38" s="135">
        <v>4</v>
      </c>
      <c r="E38" s="135">
        <v>0</v>
      </c>
      <c r="F38" s="367">
        <f>SUM(B38:E38)</f>
        <v>8</v>
      </c>
    </row>
    <row r="39" spans="1:10" s="121" customFormat="1" ht="21.75" hidden="1" customHeight="1" x14ac:dyDescent="0.2">
      <c r="A39" s="323" t="s">
        <v>30</v>
      </c>
      <c r="B39" s="135"/>
      <c r="C39" s="135"/>
      <c r="D39" s="135"/>
      <c r="E39" s="135"/>
      <c r="F39" s="367">
        <f t="shared" si="4"/>
        <v>0</v>
      </c>
    </row>
    <row r="40" spans="1:10" s="121" customFormat="1" ht="24.75" hidden="1" customHeight="1" x14ac:dyDescent="0.2">
      <c r="A40" s="323" t="s">
        <v>27</v>
      </c>
      <c r="B40" s="135"/>
      <c r="C40" s="135"/>
      <c r="D40" s="135"/>
      <c r="E40" s="135"/>
      <c r="F40" s="367">
        <f t="shared" si="4"/>
        <v>0</v>
      </c>
    </row>
    <row r="41" spans="1:10" s="121" customFormat="1" ht="18" customHeight="1" x14ac:dyDescent="0.2">
      <c r="A41" s="323" t="s">
        <v>28</v>
      </c>
      <c r="B41" s="135">
        <v>47</v>
      </c>
      <c r="C41" s="135">
        <v>0</v>
      </c>
      <c r="D41" s="135">
        <v>0</v>
      </c>
      <c r="E41" s="135">
        <v>700</v>
      </c>
      <c r="F41" s="367">
        <f t="shared" si="4"/>
        <v>747</v>
      </c>
    </row>
    <row r="42" spans="1:10" s="121" customFormat="1" ht="15" hidden="1" customHeight="1" x14ac:dyDescent="0.2">
      <c r="A42" s="323" t="s">
        <v>817</v>
      </c>
      <c r="B42" s="136"/>
      <c r="C42" s="136"/>
      <c r="D42" s="136"/>
      <c r="E42" s="136"/>
      <c r="F42" s="367">
        <f t="shared" si="4"/>
        <v>0</v>
      </c>
    </row>
    <row r="43" spans="1:10" s="121" customFormat="1" ht="15.75" thickBot="1" x14ac:dyDescent="0.3">
      <c r="A43" s="137" t="s">
        <v>202</v>
      </c>
      <c r="B43" s="326"/>
      <c r="C43" s="326"/>
      <c r="D43" s="326"/>
      <c r="E43" s="326"/>
      <c r="F43" s="368">
        <f>SUM(F34:F42)</f>
        <v>755</v>
      </c>
    </row>
    <row r="44" spans="1:10" s="121" customFormat="1" ht="30.75" customHeight="1" thickTop="1" x14ac:dyDescent="0.2">
      <c r="A44" s="695" t="s">
        <v>823</v>
      </c>
      <c r="B44" s="695"/>
      <c r="C44" s="695"/>
      <c r="D44" s="695"/>
      <c r="E44" s="695"/>
      <c r="F44" s="695"/>
    </row>
    <row r="45" spans="1:10" s="121" customFormat="1" ht="30.75" customHeight="1" x14ac:dyDescent="0.2">
      <c r="A45" s="138"/>
      <c r="B45" s="138"/>
      <c r="C45" s="138"/>
      <c r="D45" s="138"/>
      <c r="E45" s="138"/>
      <c r="F45" s="138"/>
    </row>
    <row r="46" spans="1:10" s="121" customFormat="1" ht="15" x14ac:dyDescent="0.25">
      <c r="A46" s="666" t="s">
        <v>824</v>
      </c>
      <c r="B46" s="666"/>
      <c r="C46" s="666"/>
      <c r="D46" s="666"/>
      <c r="E46" s="666"/>
      <c r="F46" s="666"/>
      <c r="G46" s="666"/>
      <c r="H46" s="666"/>
      <c r="I46" s="666"/>
      <c r="J46" s="666"/>
    </row>
    <row r="47" spans="1:10" s="121" customFormat="1" ht="35.25" customHeight="1" x14ac:dyDescent="0.25">
      <c r="A47" s="696" t="s">
        <v>825</v>
      </c>
      <c r="B47" s="696"/>
      <c r="C47" s="696"/>
      <c r="D47" s="696"/>
      <c r="E47" s="696"/>
      <c r="F47" s="696"/>
      <c r="G47" s="696"/>
      <c r="H47" s="696"/>
      <c r="I47" s="696"/>
      <c r="J47" s="696"/>
    </row>
    <row r="48" spans="1:10" s="121" customFormat="1" ht="13.5" thickBot="1" x14ac:dyDescent="0.25"/>
    <row r="49" spans="1:16" s="121" customFormat="1" ht="15" customHeight="1" thickTop="1" x14ac:dyDescent="0.2">
      <c r="A49" s="674" t="s">
        <v>25</v>
      </c>
      <c r="B49" s="674" t="s">
        <v>826</v>
      </c>
      <c r="C49" s="674" t="s">
        <v>827</v>
      </c>
      <c r="D49" s="674" t="s">
        <v>828</v>
      </c>
      <c r="E49" s="674" t="s">
        <v>17</v>
      </c>
      <c r="F49" s="674" t="s">
        <v>829</v>
      </c>
      <c r="G49" s="674" t="s">
        <v>830</v>
      </c>
      <c r="H49" s="674" t="s">
        <v>831</v>
      </c>
      <c r="I49" s="674" t="s">
        <v>394</v>
      </c>
      <c r="J49" s="674" t="s">
        <v>822</v>
      </c>
    </row>
    <row r="50" spans="1:16" s="121" customFormat="1" ht="13.5" thickBot="1" x14ac:dyDescent="0.25">
      <c r="A50" s="675"/>
      <c r="B50" s="675"/>
      <c r="C50" s="675"/>
      <c r="D50" s="675"/>
      <c r="E50" s="675"/>
      <c r="F50" s="675"/>
      <c r="G50" s="675"/>
      <c r="H50" s="675"/>
      <c r="I50" s="675"/>
      <c r="J50" s="675"/>
    </row>
    <row r="51" spans="1:16" s="121" customFormat="1" ht="33.75" hidden="1" customHeight="1" thickTop="1" x14ac:dyDescent="0.2">
      <c r="A51" s="325" t="s">
        <v>813</v>
      </c>
      <c r="B51" s="131"/>
      <c r="C51" s="131"/>
      <c r="D51" s="131"/>
      <c r="E51" s="131"/>
      <c r="F51" s="131"/>
      <c r="G51" s="131"/>
      <c r="H51" s="131"/>
      <c r="I51" s="131"/>
      <c r="J51" s="369">
        <f t="shared" ref="J51:J59" si="5">SUM(B51:I51)</f>
        <v>0</v>
      </c>
      <c r="M51" s="121" t="s">
        <v>832</v>
      </c>
    </row>
    <row r="52" spans="1:16" s="121" customFormat="1" ht="16.5" hidden="1" customHeight="1" x14ac:dyDescent="0.2">
      <c r="A52" s="323" t="s">
        <v>815</v>
      </c>
      <c r="B52" s="139"/>
      <c r="C52" s="139"/>
      <c r="D52" s="139"/>
      <c r="E52" s="139"/>
      <c r="F52" s="139"/>
      <c r="G52" s="139"/>
      <c r="H52" s="139"/>
      <c r="I52" s="139"/>
      <c r="J52" s="133">
        <f t="shared" si="5"/>
        <v>0</v>
      </c>
    </row>
    <row r="53" spans="1:16" s="121" customFormat="1" ht="20.25" hidden="1" customHeight="1" x14ac:dyDescent="0.2">
      <c r="A53" s="323" t="s">
        <v>38</v>
      </c>
      <c r="B53" s="139"/>
      <c r="C53" s="139"/>
      <c r="D53" s="139"/>
      <c r="E53" s="139"/>
      <c r="F53" s="139"/>
      <c r="G53" s="139"/>
      <c r="H53" s="139"/>
      <c r="I53" s="139"/>
      <c r="J53" s="133">
        <f t="shared" si="5"/>
        <v>0</v>
      </c>
    </row>
    <row r="54" spans="1:16" s="121" customFormat="1" ht="19.5" hidden="1" customHeight="1" x14ac:dyDescent="0.2">
      <c r="A54" s="323" t="s">
        <v>816</v>
      </c>
      <c r="B54" s="139"/>
      <c r="C54" s="139"/>
      <c r="D54" s="139"/>
      <c r="E54" s="139"/>
      <c r="F54" s="139"/>
      <c r="G54" s="139"/>
      <c r="H54" s="139"/>
      <c r="I54" s="139"/>
      <c r="J54" s="133">
        <f t="shared" si="5"/>
        <v>0</v>
      </c>
    </row>
    <row r="55" spans="1:16" s="121" customFormat="1" ht="23.25" customHeight="1" thickTop="1" x14ac:dyDescent="0.2">
      <c r="A55" s="323" t="s">
        <v>31</v>
      </c>
      <c r="B55" s="139">
        <v>0</v>
      </c>
      <c r="C55" s="139">
        <v>0</v>
      </c>
      <c r="D55" s="139">
        <v>0</v>
      </c>
      <c r="E55" s="139">
        <v>0</v>
      </c>
      <c r="F55" s="139">
        <v>0</v>
      </c>
      <c r="G55" s="139">
        <v>0</v>
      </c>
      <c r="H55" s="139">
        <v>0</v>
      </c>
      <c r="I55" s="139">
        <v>0</v>
      </c>
      <c r="J55" s="133">
        <f t="shared" si="5"/>
        <v>0</v>
      </c>
    </row>
    <row r="56" spans="1:16" s="121" customFormat="1" ht="21.75" hidden="1" customHeight="1" x14ac:dyDescent="0.2">
      <c r="A56" s="323" t="s">
        <v>30</v>
      </c>
      <c r="B56" s="139"/>
      <c r="C56" s="139"/>
      <c r="D56" s="139"/>
      <c r="E56" s="139"/>
      <c r="F56" s="139"/>
      <c r="G56" s="139"/>
      <c r="H56" s="139"/>
      <c r="I56" s="139"/>
      <c r="J56" s="133">
        <f t="shared" si="5"/>
        <v>0</v>
      </c>
    </row>
    <row r="57" spans="1:16" s="121" customFormat="1" ht="20.25" hidden="1" customHeight="1" x14ac:dyDescent="0.2">
      <c r="A57" s="323" t="s">
        <v>27</v>
      </c>
      <c r="B57" s="139"/>
      <c r="C57" s="139"/>
      <c r="D57" s="139"/>
      <c r="E57" s="139"/>
      <c r="F57" s="139"/>
      <c r="G57" s="139"/>
      <c r="H57" s="139"/>
      <c r="I57" s="139"/>
      <c r="J57" s="133">
        <f t="shared" si="5"/>
        <v>0</v>
      </c>
    </row>
    <row r="58" spans="1:16" s="121" customFormat="1" ht="22.5" customHeight="1" x14ac:dyDescent="0.2">
      <c r="A58" s="323" t="s">
        <v>28</v>
      </c>
      <c r="B58" s="139">
        <v>0</v>
      </c>
      <c r="C58" s="139">
        <v>0</v>
      </c>
      <c r="D58" s="139">
        <v>10</v>
      </c>
      <c r="E58" s="139">
        <v>0</v>
      </c>
      <c r="F58" s="139">
        <v>0</v>
      </c>
      <c r="G58" s="139">
        <v>1</v>
      </c>
      <c r="H58" s="139">
        <v>0</v>
      </c>
      <c r="I58" s="139">
        <v>0</v>
      </c>
      <c r="J58" s="133">
        <f t="shared" si="5"/>
        <v>11</v>
      </c>
    </row>
    <row r="59" spans="1:16" s="121" customFormat="1" ht="15" hidden="1" customHeight="1" x14ac:dyDescent="0.2">
      <c r="A59" s="323" t="s">
        <v>817</v>
      </c>
      <c r="B59" s="139"/>
      <c r="C59" s="139"/>
      <c r="D59" s="139"/>
      <c r="E59" s="139"/>
      <c r="F59" s="139"/>
      <c r="G59" s="139"/>
      <c r="H59" s="139"/>
      <c r="I59" s="139"/>
      <c r="J59" s="133">
        <f t="shared" si="5"/>
        <v>0</v>
      </c>
    </row>
    <row r="60" spans="1:16" s="121" customFormat="1" ht="15.75" thickBot="1" x14ac:dyDescent="0.25">
      <c r="A60" s="370" t="s">
        <v>202</v>
      </c>
      <c r="B60" s="368">
        <f>SUM(B51:B59)</f>
        <v>0</v>
      </c>
      <c r="C60" s="368">
        <f t="shared" ref="C60:J60" si="6">SUM(C51:C59)</f>
        <v>0</v>
      </c>
      <c r="D60" s="368">
        <f t="shared" si="6"/>
        <v>10</v>
      </c>
      <c r="E60" s="368">
        <f t="shared" si="6"/>
        <v>0</v>
      </c>
      <c r="F60" s="368">
        <f t="shared" si="6"/>
        <v>0</v>
      </c>
      <c r="G60" s="368">
        <f t="shared" si="6"/>
        <v>1</v>
      </c>
      <c r="H60" s="368">
        <f t="shared" si="6"/>
        <v>0</v>
      </c>
      <c r="I60" s="368">
        <f t="shared" si="6"/>
        <v>0</v>
      </c>
      <c r="J60" s="368">
        <f t="shared" si="6"/>
        <v>11</v>
      </c>
    </row>
    <row r="61" spans="1:16" s="121" customFormat="1" ht="13.5" thickTop="1" x14ac:dyDescent="0.2"/>
    <row r="62" spans="1:16" s="121" customFormat="1" ht="15" x14ac:dyDescent="0.25">
      <c r="A62" s="666" t="s">
        <v>833</v>
      </c>
      <c r="B62" s="666"/>
      <c r="C62" s="666"/>
      <c r="D62" s="666"/>
      <c r="E62" s="666"/>
      <c r="F62" s="666"/>
      <c r="G62" s="666"/>
      <c r="H62" s="666"/>
      <c r="I62" s="666"/>
      <c r="J62" s="666"/>
      <c r="K62" s="666"/>
      <c r="L62" s="666"/>
      <c r="M62" s="666"/>
      <c r="N62" s="666"/>
      <c r="O62" s="666"/>
      <c r="P62" s="666"/>
    </row>
    <row r="63" spans="1:16" s="121" customFormat="1" ht="15.75" thickBot="1" x14ac:dyDescent="0.3">
      <c r="A63" s="676" t="s">
        <v>834</v>
      </c>
      <c r="B63" s="676"/>
      <c r="C63" s="676"/>
      <c r="D63" s="676"/>
      <c r="E63" s="676"/>
      <c r="F63" s="676"/>
      <c r="G63" s="676"/>
      <c r="H63" s="676"/>
      <c r="I63" s="676"/>
      <c r="J63" s="676"/>
      <c r="K63" s="676"/>
      <c r="L63" s="676"/>
      <c r="M63" s="676"/>
      <c r="N63" s="676"/>
      <c r="O63" s="676"/>
      <c r="P63" s="676"/>
    </row>
    <row r="64" spans="1:16" s="121" customFormat="1" ht="15" customHeight="1" thickTop="1" thickBot="1" x14ac:dyDescent="0.25">
      <c r="A64" s="677" t="s">
        <v>25</v>
      </c>
      <c r="B64" s="677" t="s">
        <v>951</v>
      </c>
      <c r="C64" s="677"/>
      <c r="D64" s="677"/>
      <c r="E64" s="677" t="s">
        <v>835</v>
      </c>
      <c r="F64" s="677"/>
      <c r="G64" s="677"/>
      <c r="H64" s="677" t="s">
        <v>836</v>
      </c>
      <c r="I64" s="677"/>
      <c r="J64" s="677"/>
      <c r="K64" s="677"/>
      <c r="L64" s="677" t="s">
        <v>837</v>
      </c>
      <c r="M64" s="677"/>
      <c r="N64" s="677"/>
      <c r="O64" s="677"/>
      <c r="P64" s="677"/>
    </row>
    <row r="65" spans="1:16" s="121" customFormat="1" ht="14.25" thickTop="1" thickBot="1" x14ac:dyDescent="0.25">
      <c r="A65" s="677"/>
      <c r="B65" s="677"/>
      <c r="C65" s="677"/>
      <c r="D65" s="677"/>
      <c r="E65" s="677"/>
      <c r="F65" s="677"/>
      <c r="G65" s="677"/>
      <c r="H65" s="677"/>
      <c r="I65" s="677"/>
      <c r="J65" s="677"/>
      <c r="K65" s="677"/>
      <c r="L65" s="677"/>
      <c r="M65" s="677"/>
      <c r="N65" s="677"/>
      <c r="O65" s="677"/>
      <c r="P65" s="677"/>
    </row>
    <row r="66" spans="1:16" s="121" customFormat="1" ht="27" thickTop="1" thickBot="1" x14ac:dyDescent="0.25">
      <c r="A66" s="677"/>
      <c r="B66" s="371" t="s">
        <v>838</v>
      </c>
      <c r="C66" s="372" t="s">
        <v>839</v>
      </c>
      <c r="D66" s="371" t="s">
        <v>840</v>
      </c>
      <c r="E66" s="371" t="s">
        <v>838</v>
      </c>
      <c r="F66" s="324" t="s">
        <v>839</v>
      </c>
      <c r="G66" s="371" t="s">
        <v>840</v>
      </c>
      <c r="H66" s="371" t="s">
        <v>838</v>
      </c>
      <c r="I66" s="371" t="s">
        <v>841</v>
      </c>
      <c r="J66" s="371" t="s">
        <v>842</v>
      </c>
      <c r="K66" s="371" t="s">
        <v>840</v>
      </c>
      <c r="L66" s="371" t="s">
        <v>838</v>
      </c>
      <c r="M66" s="371" t="s">
        <v>843</v>
      </c>
      <c r="N66" s="371" t="s">
        <v>843</v>
      </c>
      <c r="O66" s="371" t="s">
        <v>844</v>
      </c>
      <c r="P66" s="371" t="s">
        <v>840</v>
      </c>
    </row>
    <row r="67" spans="1:16" s="121" customFormat="1" ht="48" hidden="1" customHeight="1" thickTop="1" x14ac:dyDescent="0.2">
      <c r="A67" s="325" t="s">
        <v>813</v>
      </c>
      <c r="B67" s="130"/>
      <c r="C67" s="140"/>
      <c r="D67" s="130"/>
      <c r="E67" s="130"/>
      <c r="F67" s="140"/>
      <c r="G67" s="141"/>
      <c r="H67" s="130"/>
      <c r="I67" s="140"/>
      <c r="J67" s="140"/>
      <c r="K67" s="141"/>
      <c r="L67" s="130"/>
      <c r="M67" s="140"/>
      <c r="N67" s="140"/>
      <c r="O67" s="140"/>
      <c r="P67" s="142"/>
    </row>
    <row r="68" spans="1:16" s="121" customFormat="1" ht="30" hidden="1" customHeight="1" x14ac:dyDescent="0.2">
      <c r="A68" s="325" t="s">
        <v>815</v>
      </c>
      <c r="B68" s="132"/>
      <c r="C68" s="143"/>
      <c r="D68" s="132"/>
      <c r="E68" s="132"/>
      <c r="F68" s="143"/>
      <c r="G68" s="144"/>
      <c r="H68" s="132"/>
      <c r="I68" s="143"/>
      <c r="J68" s="143"/>
      <c r="K68" s="144"/>
      <c r="L68" s="132"/>
      <c r="M68" s="143"/>
      <c r="N68" s="143"/>
      <c r="O68" s="143"/>
      <c r="P68" s="144"/>
    </row>
    <row r="69" spans="1:16" s="121" customFormat="1" ht="30" hidden="1" customHeight="1" x14ac:dyDescent="0.2">
      <c r="A69" s="325" t="s">
        <v>38</v>
      </c>
      <c r="B69" s="132"/>
      <c r="C69" s="143"/>
      <c r="D69" s="132"/>
      <c r="E69" s="132"/>
      <c r="F69" s="143"/>
      <c r="G69" s="144"/>
      <c r="H69" s="132"/>
      <c r="I69" s="143"/>
      <c r="J69" s="143"/>
      <c r="K69" s="144"/>
      <c r="L69" s="132"/>
      <c r="M69" s="143"/>
      <c r="N69" s="143"/>
      <c r="O69" s="143"/>
      <c r="P69" s="144"/>
    </row>
    <row r="70" spans="1:16" s="121" customFormat="1" ht="30" hidden="1" customHeight="1" x14ac:dyDescent="0.2">
      <c r="A70" s="325" t="s">
        <v>816</v>
      </c>
      <c r="B70" s="132"/>
      <c r="C70" s="143"/>
      <c r="D70" s="132"/>
      <c r="E70" s="132"/>
      <c r="F70" s="143"/>
      <c r="G70" s="144"/>
      <c r="H70" s="132"/>
      <c r="I70" s="143"/>
      <c r="J70" s="143"/>
      <c r="K70" s="144"/>
      <c r="L70" s="132"/>
      <c r="M70" s="143"/>
      <c r="N70" s="143"/>
      <c r="O70" s="143"/>
      <c r="P70" s="144"/>
    </row>
    <row r="71" spans="1:16" s="121" customFormat="1" ht="33" customHeight="1" thickTop="1" x14ac:dyDescent="0.2">
      <c r="A71" s="325" t="s">
        <v>31</v>
      </c>
      <c r="B71" s="132">
        <v>1</v>
      </c>
      <c r="C71" s="143">
        <v>19987843.710000001</v>
      </c>
      <c r="D71" s="413">
        <v>0.85</v>
      </c>
      <c r="E71" s="132"/>
      <c r="F71" s="143"/>
      <c r="G71" s="144"/>
      <c r="H71" s="132"/>
      <c r="I71" s="143"/>
      <c r="J71" s="143"/>
      <c r="K71" s="144"/>
      <c r="L71" s="132"/>
      <c r="M71" s="143"/>
      <c r="N71" s="143"/>
      <c r="O71" s="143"/>
      <c r="P71" s="144"/>
    </row>
    <row r="72" spans="1:16" s="121" customFormat="1" ht="21.75" hidden="1" customHeight="1" x14ac:dyDescent="0.2">
      <c r="A72" s="325" t="s">
        <v>30</v>
      </c>
      <c r="B72" s="132"/>
      <c r="C72" s="143"/>
      <c r="D72" s="132"/>
      <c r="E72" s="132"/>
      <c r="F72" s="143"/>
      <c r="G72" s="144"/>
      <c r="H72" s="132"/>
      <c r="I72" s="143"/>
      <c r="J72" s="143"/>
      <c r="K72" s="144"/>
      <c r="L72" s="132"/>
      <c r="M72" s="143"/>
      <c r="N72" s="143"/>
      <c r="O72" s="143"/>
      <c r="P72" s="144"/>
    </row>
    <row r="73" spans="1:16" s="121" customFormat="1" ht="26.25" hidden="1" customHeight="1" x14ac:dyDescent="0.2">
      <c r="A73" s="325" t="s">
        <v>27</v>
      </c>
      <c r="B73" s="132"/>
      <c r="C73" s="143"/>
      <c r="D73" s="132"/>
      <c r="E73" s="132"/>
      <c r="F73" s="143"/>
      <c r="G73" s="144"/>
      <c r="H73" s="132"/>
      <c r="I73" s="143"/>
      <c r="J73" s="143"/>
      <c r="K73" s="144"/>
      <c r="L73" s="132"/>
      <c r="M73" s="143"/>
      <c r="N73" s="143"/>
      <c r="O73" s="143"/>
      <c r="P73" s="144"/>
    </row>
    <row r="74" spans="1:16" s="121" customFormat="1" ht="28.5" customHeight="1" x14ac:dyDescent="0.2">
      <c r="A74" s="325" t="s">
        <v>28</v>
      </c>
      <c r="B74" s="132">
        <v>1</v>
      </c>
      <c r="C74" s="143">
        <v>30000000</v>
      </c>
      <c r="D74" s="412">
        <v>0.95</v>
      </c>
      <c r="E74" s="132"/>
      <c r="F74" s="143"/>
      <c r="G74" s="144"/>
      <c r="H74" s="132"/>
      <c r="I74" s="143"/>
      <c r="J74" s="143"/>
      <c r="K74" s="144"/>
      <c r="L74" s="132"/>
      <c r="M74" s="143"/>
      <c r="N74" s="143"/>
      <c r="O74" s="143"/>
      <c r="P74" s="144"/>
    </row>
    <row r="75" spans="1:16" s="121" customFormat="1" ht="13.5" hidden="1" thickBot="1" x14ac:dyDescent="0.25">
      <c r="A75" s="327" t="s">
        <v>817</v>
      </c>
      <c r="B75" s="145"/>
      <c r="C75" s="146"/>
      <c r="D75" s="147"/>
      <c r="E75" s="145"/>
      <c r="F75" s="146"/>
      <c r="G75" s="147"/>
      <c r="H75" s="145"/>
      <c r="I75" s="145"/>
      <c r="J75" s="145"/>
      <c r="K75" s="145"/>
      <c r="L75" s="145"/>
      <c r="M75" s="145"/>
      <c r="N75" s="145"/>
      <c r="O75" s="145"/>
      <c r="P75" s="145"/>
    </row>
    <row r="76" spans="1:16" s="121" customFormat="1" x14ac:dyDescent="0.2">
      <c r="A76" s="148" t="s">
        <v>202</v>
      </c>
      <c r="B76" s="150">
        <f>SUM(B67:B75)</f>
        <v>2</v>
      </c>
      <c r="C76" s="151">
        <f>SUM(C67:C75)</f>
        <v>49987843.710000001</v>
      </c>
      <c r="E76" s="152">
        <f>SUM(E67:E75)</f>
        <v>0</v>
      </c>
      <c r="F76" s="151">
        <f>SUM(F67:F75)</f>
        <v>0</v>
      </c>
      <c r="H76" s="152">
        <f>SUM(H67:H75)</f>
        <v>0</v>
      </c>
      <c r="I76" s="151">
        <f>SUM(I67:I75)</f>
        <v>0</v>
      </c>
      <c r="J76" s="151">
        <f>SUM(J67:J75)</f>
        <v>0</v>
      </c>
      <c r="L76" s="152">
        <f>SUM(L67:L75)</f>
        <v>0</v>
      </c>
      <c r="M76" s="151">
        <f>SUM(M67:M75)</f>
        <v>0</v>
      </c>
      <c r="N76" s="151">
        <f>SUM(N67:N75)</f>
        <v>0</v>
      </c>
    </row>
    <row r="77" spans="1:16" s="121" customFormat="1" x14ac:dyDescent="0.2"/>
    <row r="78" spans="1:16" s="121" customFormat="1" x14ac:dyDescent="0.2"/>
    <row r="79" spans="1:16" s="121" customFormat="1" ht="15" x14ac:dyDescent="0.25">
      <c r="A79" s="666" t="s">
        <v>845</v>
      </c>
      <c r="B79" s="666"/>
      <c r="C79" s="666"/>
      <c r="D79" s="666"/>
      <c r="E79" s="666"/>
      <c r="F79" s="666"/>
      <c r="G79" s="666"/>
      <c r="H79" s="351"/>
      <c r="I79" s="351"/>
      <c r="J79" s="351"/>
      <c r="K79" s="351"/>
      <c r="L79" s="351"/>
      <c r="M79" s="351"/>
    </row>
    <row r="80" spans="1:16" s="121" customFormat="1" x14ac:dyDescent="0.2">
      <c r="A80" s="665" t="s">
        <v>846</v>
      </c>
      <c r="B80" s="665"/>
      <c r="C80" s="665"/>
      <c r="D80" s="665"/>
      <c r="E80" s="665"/>
      <c r="F80" s="665"/>
      <c r="G80" s="665"/>
      <c r="H80" s="350"/>
      <c r="I80" s="350"/>
      <c r="J80" s="350"/>
      <c r="K80" s="350"/>
      <c r="L80" s="350"/>
      <c r="M80" s="350"/>
    </row>
    <row r="81" spans="1:15" s="121" customFormat="1" ht="13.5" thickBot="1" x14ac:dyDescent="0.25"/>
    <row r="82" spans="1:15" s="121" customFormat="1" ht="15" customHeight="1" thickTop="1" thickBot="1" x14ac:dyDescent="0.25">
      <c r="A82" s="667" t="s">
        <v>1088</v>
      </c>
      <c r="B82" s="668"/>
      <c r="C82" s="668"/>
      <c r="D82" s="668"/>
      <c r="E82" s="668"/>
      <c r="F82" s="668"/>
      <c r="G82" s="669"/>
    </row>
    <row r="83" spans="1:15" s="121" customFormat="1" ht="13.5" thickTop="1" x14ac:dyDescent="0.2">
      <c r="A83" s="681" t="s">
        <v>778</v>
      </c>
      <c r="B83" s="684" t="s">
        <v>779</v>
      </c>
      <c r="C83" s="684" t="s">
        <v>780</v>
      </c>
      <c r="D83" s="684" t="s">
        <v>847</v>
      </c>
      <c r="E83" s="684" t="s">
        <v>848</v>
      </c>
      <c r="F83" s="684" t="s">
        <v>849</v>
      </c>
      <c r="G83" s="685" t="s">
        <v>850</v>
      </c>
      <c r="H83" s="673"/>
      <c r="I83" s="673"/>
      <c r="J83" s="673"/>
      <c r="K83" s="673"/>
      <c r="L83" s="673"/>
      <c r="M83" s="673"/>
      <c r="N83" s="673"/>
      <c r="O83" s="673"/>
    </row>
    <row r="84" spans="1:15" s="121" customFormat="1" x14ac:dyDescent="0.2">
      <c r="A84" s="682"/>
      <c r="B84" s="672" t="s">
        <v>779</v>
      </c>
      <c r="C84" s="672" t="s">
        <v>780</v>
      </c>
      <c r="D84" s="672"/>
      <c r="E84" s="672"/>
      <c r="F84" s="672"/>
      <c r="G84" s="686"/>
      <c r="H84" s="673"/>
      <c r="I84" s="673"/>
      <c r="J84" s="673"/>
      <c r="K84" s="673"/>
      <c r="L84" s="673"/>
      <c r="M84" s="673"/>
      <c r="N84" s="673"/>
      <c r="O84" s="673"/>
    </row>
    <row r="85" spans="1:15" s="311" customFormat="1" ht="15.75" thickBot="1" x14ac:dyDescent="0.25">
      <c r="A85" s="353"/>
      <c r="B85" s="354" t="s">
        <v>226</v>
      </c>
      <c r="C85" s="354" t="s">
        <v>227</v>
      </c>
      <c r="D85" s="354" t="s">
        <v>228</v>
      </c>
      <c r="E85" s="354" t="s">
        <v>229</v>
      </c>
      <c r="F85" s="354" t="s">
        <v>230</v>
      </c>
      <c r="G85" s="355" t="s">
        <v>231</v>
      </c>
      <c r="H85" s="314"/>
      <c r="I85" s="314"/>
      <c r="J85" s="314"/>
      <c r="K85" s="314"/>
      <c r="L85" s="314"/>
      <c r="M85" s="314"/>
      <c r="N85" s="314"/>
      <c r="O85" s="314"/>
    </row>
    <row r="86" spans="1:15" s="121" customFormat="1" ht="25.5" customHeight="1" thickTop="1" x14ac:dyDescent="0.2">
      <c r="A86" s="356" t="s">
        <v>1084</v>
      </c>
      <c r="B86" s="352">
        <v>700</v>
      </c>
      <c r="C86" s="352">
        <v>0</v>
      </c>
      <c r="D86" s="352">
        <v>0</v>
      </c>
      <c r="E86" s="352">
        <v>0</v>
      </c>
      <c r="F86" s="352">
        <v>0</v>
      </c>
      <c r="G86" s="365">
        <f>SUM(B86:F86)</f>
        <v>700</v>
      </c>
      <c r="H86" s="346"/>
      <c r="I86" s="346"/>
      <c r="J86" s="346"/>
      <c r="K86" s="346"/>
      <c r="L86" s="346"/>
      <c r="M86" s="346"/>
      <c r="N86" s="149"/>
      <c r="O86" s="149"/>
    </row>
    <row r="87" spans="1:15" s="121" customFormat="1" ht="25.5" customHeight="1" x14ac:dyDescent="0.2">
      <c r="A87" s="357" t="s">
        <v>856</v>
      </c>
      <c r="B87" s="347">
        <v>0</v>
      </c>
      <c r="C87" s="347">
        <v>0</v>
      </c>
      <c r="D87" s="347">
        <v>0</v>
      </c>
      <c r="E87" s="347">
        <v>0</v>
      </c>
      <c r="F87" s="347">
        <v>0</v>
      </c>
      <c r="G87" s="361">
        <f>SUM(B87:F87)</f>
        <v>0</v>
      </c>
      <c r="H87" s="346"/>
      <c r="I87" s="346"/>
      <c r="J87" s="346"/>
      <c r="K87" s="346"/>
      <c r="L87" s="346"/>
      <c r="M87" s="346"/>
      <c r="N87" s="149"/>
      <c r="O87" s="149"/>
    </row>
    <row r="88" spans="1:15" s="121" customFormat="1" ht="24.75" customHeight="1" x14ac:dyDescent="0.2">
      <c r="A88" s="357" t="s">
        <v>857</v>
      </c>
      <c r="B88" s="347">
        <v>0</v>
      </c>
      <c r="C88" s="347">
        <v>0</v>
      </c>
      <c r="D88" s="347">
        <v>0</v>
      </c>
      <c r="E88" s="347">
        <v>0</v>
      </c>
      <c r="F88" s="347">
        <v>0</v>
      </c>
      <c r="G88" s="361">
        <f>SUM(B88:F88)</f>
        <v>0</v>
      </c>
      <c r="H88" s="346"/>
      <c r="I88" s="346"/>
      <c r="J88" s="346"/>
      <c r="K88" s="346"/>
      <c r="L88" s="346"/>
      <c r="M88" s="346"/>
      <c r="N88" s="683"/>
      <c r="O88" s="683"/>
    </row>
    <row r="89" spans="1:15" s="121" customFormat="1" ht="18.75" customHeight="1" x14ac:dyDescent="0.2">
      <c r="A89" s="357" t="s">
        <v>174</v>
      </c>
      <c r="B89" s="360">
        <f>SUM(B86:B88)</f>
        <v>700</v>
      </c>
      <c r="C89" s="360">
        <f t="shared" ref="C89:G89" si="7">SUM(C86:C88)</f>
        <v>0</v>
      </c>
      <c r="D89" s="360">
        <f t="shared" si="7"/>
        <v>0</v>
      </c>
      <c r="E89" s="360">
        <f t="shared" si="7"/>
        <v>0</v>
      </c>
      <c r="F89" s="360">
        <f t="shared" si="7"/>
        <v>0</v>
      </c>
      <c r="G89" s="361">
        <f t="shared" si="7"/>
        <v>700</v>
      </c>
      <c r="H89" s="346"/>
      <c r="I89" s="346"/>
      <c r="J89" s="346"/>
      <c r="K89" s="346"/>
      <c r="L89" s="346"/>
      <c r="M89" s="346"/>
      <c r="N89" s="683"/>
      <c r="O89" s="683"/>
    </row>
    <row r="90" spans="1:15" s="121" customFormat="1" ht="15" x14ac:dyDescent="0.25">
      <c r="A90" s="358"/>
      <c r="B90" s="671" t="s">
        <v>851</v>
      </c>
      <c r="C90" s="671" t="s">
        <v>852</v>
      </c>
      <c r="D90" s="671" t="s">
        <v>853</v>
      </c>
      <c r="E90" s="671" t="s">
        <v>854</v>
      </c>
      <c r="F90" s="671" t="s">
        <v>855</v>
      </c>
      <c r="G90" s="663" t="s">
        <v>1077</v>
      </c>
    </row>
    <row r="91" spans="1:15" s="75" customFormat="1" ht="13.5" customHeight="1" x14ac:dyDescent="0.2">
      <c r="A91" s="359"/>
      <c r="B91" s="672"/>
      <c r="C91" s="672"/>
      <c r="D91" s="672"/>
      <c r="E91" s="672"/>
      <c r="F91" s="672"/>
      <c r="G91" s="664"/>
    </row>
    <row r="92" spans="1:15" s="75" customFormat="1" x14ac:dyDescent="0.2">
      <c r="A92" s="284"/>
      <c r="B92" s="362" t="s">
        <v>1078</v>
      </c>
      <c r="C92" s="362" t="s">
        <v>1079</v>
      </c>
      <c r="D92" s="362" t="s">
        <v>1080</v>
      </c>
      <c r="E92" s="362" t="s">
        <v>1081</v>
      </c>
      <c r="F92" s="362" t="s">
        <v>1082</v>
      </c>
      <c r="G92" s="363" t="s">
        <v>1083</v>
      </c>
    </row>
    <row r="93" spans="1:15" s="75" customFormat="1" x14ac:dyDescent="0.2">
      <c r="A93" s="348" t="s">
        <v>1084</v>
      </c>
      <c r="B93" s="337">
        <f>+B86/G86*100</f>
        <v>100</v>
      </c>
      <c r="C93" s="337">
        <f>+C86/G86*100</f>
        <v>0</v>
      </c>
      <c r="D93" s="364">
        <f>+D86/G86*100</f>
        <v>0</v>
      </c>
      <c r="E93" s="364">
        <f>+E86/G86*100</f>
        <v>0</v>
      </c>
      <c r="F93" s="364">
        <f>+F86/G86*100</f>
        <v>0</v>
      </c>
      <c r="G93" s="338">
        <f>SUM(B93:F93)</f>
        <v>100</v>
      </c>
    </row>
    <row r="94" spans="1:15" x14ac:dyDescent="0.2">
      <c r="A94" s="348" t="s">
        <v>1085</v>
      </c>
      <c r="B94" s="337" t="e">
        <f>+B87/G87*100</f>
        <v>#DIV/0!</v>
      </c>
      <c r="C94" s="337" t="e">
        <f>+C87/G87*100</f>
        <v>#DIV/0!</v>
      </c>
      <c r="D94" s="337" t="e">
        <f>+D87/G87*100</f>
        <v>#DIV/0!</v>
      </c>
      <c r="E94" s="337" t="e">
        <f>+E87/G87*100</f>
        <v>#DIV/0!</v>
      </c>
      <c r="F94" s="337" t="e">
        <f>+F87/G87*100</f>
        <v>#DIV/0!</v>
      </c>
      <c r="G94" s="338" t="e">
        <f t="shared" ref="G94:G95" si="8">SUM(B94:F94)</f>
        <v>#DIV/0!</v>
      </c>
    </row>
    <row r="95" spans="1:15" ht="13.5" thickBot="1" x14ac:dyDescent="0.25">
      <c r="A95" s="349" t="s">
        <v>1086</v>
      </c>
      <c r="B95" s="340" t="e">
        <f>+B88/G88*100</f>
        <v>#DIV/0!</v>
      </c>
      <c r="C95" s="340" t="e">
        <f>+C88/G88*100</f>
        <v>#DIV/0!</v>
      </c>
      <c r="D95" s="340" t="e">
        <f>+D88/G88*100</f>
        <v>#DIV/0!</v>
      </c>
      <c r="E95" s="340" t="e">
        <f>+E88/G88*100</f>
        <v>#DIV/0!</v>
      </c>
      <c r="F95" s="340" t="e">
        <f>+F88/G88*100</f>
        <v>#DIV/0!</v>
      </c>
      <c r="G95" s="341" t="e">
        <f t="shared" si="8"/>
        <v>#DIV/0!</v>
      </c>
    </row>
    <row r="96" spans="1:15" ht="13.5" thickTop="1" x14ac:dyDescent="0.2"/>
    <row r="98" spans="1:12" ht="15" x14ac:dyDescent="0.25">
      <c r="A98" s="1" t="s">
        <v>307</v>
      </c>
    </row>
    <row r="99" spans="1:12" ht="15" x14ac:dyDescent="0.25">
      <c r="A99" s="2" t="s">
        <v>308</v>
      </c>
    </row>
    <row r="100" spans="1:12" x14ac:dyDescent="0.2">
      <c r="A100" s="564" t="s">
        <v>1087</v>
      </c>
      <c r="B100" s="564"/>
      <c r="C100" s="564"/>
      <c r="D100" s="564"/>
      <c r="E100" s="564"/>
      <c r="F100" s="564"/>
      <c r="G100" s="564"/>
      <c r="H100" s="564"/>
      <c r="I100" s="95"/>
    </row>
    <row r="101" spans="1:12" ht="13.5" thickBot="1" x14ac:dyDescent="0.25">
      <c r="A101" s="670" t="s">
        <v>308</v>
      </c>
      <c r="B101" s="670"/>
      <c r="C101" s="670"/>
      <c r="D101" s="670"/>
      <c r="E101" s="670"/>
      <c r="F101" s="670"/>
      <c r="G101" s="670"/>
      <c r="H101" s="670"/>
    </row>
    <row r="102" spans="1:12" ht="27.95" customHeight="1" thickTop="1" thickBot="1" x14ac:dyDescent="0.25">
      <c r="A102" s="678" t="s">
        <v>309</v>
      </c>
      <c r="B102" s="679"/>
      <c r="C102" s="679"/>
      <c r="D102" s="679"/>
      <c r="E102" s="679"/>
      <c r="F102" s="679"/>
      <c r="G102" s="679"/>
      <c r="H102" s="680"/>
      <c r="I102" s="161"/>
      <c r="J102" s="158"/>
    </row>
    <row r="103" spans="1:12" ht="25.5" thickTop="1" thickBot="1" x14ac:dyDescent="0.25">
      <c r="A103" s="224" t="s">
        <v>310</v>
      </c>
      <c r="B103" s="231" t="s">
        <v>311</v>
      </c>
      <c r="C103" s="231" t="s">
        <v>312</v>
      </c>
      <c r="D103" s="231" t="s">
        <v>313</v>
      </c>
      <c r="E103" s="231" t="s">
        <v>314</v>
      </c>
      <c r="F103" s="231" t="s">
        <v>315</v>
      </c>
      <c r="G103" s="231" t="s">
        <v>858</v>
      </c>
      <c r="H103" s="154" t="s">
        <v>17</v>
      </c>
    </row>
    <row r="104" spans="1:12" ht="24" customHeight="1" thickTop="1" thickBot="1" x14ac:dyDescent="0.25">
      <c r="A104" s="228">
        <f>SUM(B104:H104)</f>
        <v>99</v>
      </c>
      <c r="B104" s="230">
        <v>4</v>
      </c>
      <c r="C104" s="230">
        <v>0</v>
      </c>
      <c r="D104" s="230">
        <v>0</v>
      </c>
      <c r="E104" s="230">
        <v>37</v>
      </c>
      <c r="F104" s="230">
        <v>3</v>
      </c>
      <c r="G104" s="153">
        <v>51</v>
      </c>
      <c r="H104" s="153">
        <v>4</v>
      </c>
    </row>
    <row r="105" spans="1:12" ht="14.25" thickTop="1" thickBot="1" x14ac:dyDescent="0.25">
      <c r="A105" s="225">
        <f>SUM(B105:H105)</f>
        <v>100</v>
      </c>
      <c r="B105" s="226">
        <f>+B104/A104*100</f>
        <v>4.0404040404040407</v>
      </c>
      <c r="C105" s="226">
        <f>+C104/A104*100</f>
        <v>0</v>
      </c>
      <c r="D105" s="265">
        <f>+D104/A104*100</f>
        <v>0</v>
      </c>
      <c r="E105" s="226">
        <f>+E104/A104*100</f>
        <v>37.373737373737377</v>
      </c>
      <c r="F105" s="265">
        <f>+F104/A104*100</f>
        <v>3.0303030303030303</v>
      </c>
      <c r="G105" s="255">
        <f>+G104/A104*100</f>
        <v>51.515151515151516</v>
      </c>
      <c r="H105" s="116">
        <f>+H104/A104*100</f>
        <v>4.0404040404040407</v>
      </c>
      <c r="L105" s="236"/>
    </row>
    <row r="106" spans="1:12" ht="27.95" customHeight="1" thickTop="1" thickBot="1" x14ac:dyDescent="0.25">
      <c r="A106" s="678" t="s">
        <v>316</v>
      </c>
      <c r="B106" s="679"/>
      <c r="C106" s="679"/>
      <c r="D106" s="679"/>
      <c r="E106" s="679"/>
      <c r="F106" s="679"/>
      <c r="G106" s="679"/>
      <c r="H106" s="680"/>
      <c r="L106" s="236"/>
    </row>
    <row r="107" spans="1:12" ht="25.5" thickTop="1" thickBot="1" x14ac:dyDescent="0.25">
      <c r="A107" s="224" t="s">
        <v>310</v>
      </c>
      <c r="B107" s="231" t="s">
        <v>311</v>
      </c>
      <c r="C107" s="231" t="s">
        <v>312</v>
      </c>
      <c r="D107" s="231" t="s">
        <v>313</v>
      </c>
      <c r="E107" s="231" t="s">
        <v>314</v>
      </c>
      <c r="F107" s="231" t="s">
        <v>315</v>
      </c>
      <c r="G107" s="231" t="s">
        <v>858</v>
      </c>
      <c r="H107" s="154" t="s">
        <v>17</v>
      </c>
      <c r="L107" s="236"/>
    </row>
    <row r="108" spans="1:12" ht="23.25" customHeight="1" thickTop="1" thickBot="1" x14ac:dyDescent="0.25">
      <c r="A108" s="228">
        <f>SUM(B108:H108)</f>
        <v>99</v>
      </c>
      <c r="B108" s="230">
        <v>4</v>
      </c>
      <c r="C108" s="230">
        <v>0</v>
      </c>
      <c r="D108" s="230">
        <v>0</v>
      </c>
      <c r="E108" s="230">
        <v>37</v>
      </c>
      <c r="F108" s="230">
        <v>3</v>
      </c>
      <c r="G108" s="153">
        <v>51</v>
      </c>
      <c r="H108" s="153">
        <v>4</v>
      </c>
      <c r="L108" s="236"/>
    </row>
    <row r="109" spans="1:12" ht="14.25" thickTop="1" thickBot="1" x14ac:dyDescent="0.25">
      <c r="A109" s="225">
        <f>+A108/A104*100</f>
        <v>100</v>
      </c>
      <c r="B109" s="226">
        <f>+B108/A108*100</f>
        <v>4.0404040404040407</v>
      </c>
      <c r="C109" s="226">
        <f>+C108/A108*100</f>
        <v>0</v>
      </c>
      <c r="D109" s="265">
        <f>+D108/A108*100</f>
        <v>0</v>
      </c>
      <c r="E109" s="226">
        <f>+E108/A108*100</f>
        <v>37.373737373737377</v>
      </c>
      <c r="F109" s="265">
        <f>+F108/A108*100</f>
        <v>3.0303030303030303</v>
      </c>
      <c r="G109" s="116">
        <f>+G108/A108*100</f>
        <v>51.515151515151516</v>
      </c>
      <c r="H109" s="116">
        <f>+H108/A108*100</f>
        <v>4.0404040404040407</v>
      </c>
      <c r="L109" s="236"/>
    </row>
    <row r="110" spans="1:12" ht="13.5" thickTop="1" x14ac:dyDescent="0.2"/>
    <row r="112" spans="1:12" ht="15" x14ac:dyDescent="0.25">
      <c r="A112" s="1" t="s">
        <v>317</v>
      </c>
    </row>
    <row r="113" spans="1:6" ht="15" x14ac:dyDescent="0.25">
      <c r="A113" s="2" t="s">
        <v>318</v>
      </c>
    </row>
    <row r="115" spans="1:6" s="121" customFormat="1" x14ac:dyDescent="0.2"/>
    <row r="116" spans="1:6" s="121" customFormat="1" ht="15.75" x14ac:dyDescent="0.2">
      <c r="A116" s="155" t="s">
        <v>859</v>
      </c>
    </row>
    <row r="117" spans="1:6" s="121" customFormat="1" x14ac:dyDescent="0.2"/>
    <row r="118" spans="1:6" s="121" customFormat="1" ht="13.5" thickBot="1" x14ac:dyDescent="0.25">
      <c r="A118" s="700" t="s">
        <v>1049</v>
      </c>
      <c r="B118" s="701"/>
      <c r="C118" s="701"/>
      <c r="D118" s="701"/>
      <c r="E118" s="701"/>
      <c r="F118" s="702"/>
    </row>
    <row r="119" spans="1:6" s="121" customFormat="1" ht="25.5" thickTop="1" thickBot="1" x14ac:dyDescent="0.25">
      <c r="A119" s="703" t="s">
        <v>860</v>
      </c>
      <c r="B119" s="703"/>
      <c r="C119" s="165" t="s">
        <v>319</v>
      </c>
      <c r="D119" s="165" t="s">
        <v>321</v>
      </c>
      <c r="E119" s="165" t="s">
        <v>320</v>
      </c>
      <c r="F119" s="165" t="s">
        <v>322</v>
      </c>
    </row>
    <row r="120" spans="1:6" s="121" customFormat="1" ht="15.75" thickTop="1" x14ac:dyDescent="0.2">
      <c r="A120" s="704" t="s">
        <v>861</v>
      </c>
      <c r="B120" s="704"/>
      <c r="C120" s="163"/>
      <c r="D120" s="164"/>
      <c r="E120" s="164">
        <v>1</v>
      </c>
      <c r="F120" s="164"/>
    </row>
    <row r="121" spans="1:6" s="121" customFormat="1" ht="15" x14ac:dyDescent="0.2">
      <c r="A121" s="699" t="s">
        <v>862</v>
      </c>
      <c r="B121" s="699"/>
      <c r="C121" s="162">
        <v>0</v>
      </c>
      <c r="D121" s="162"/>
      <c r="E121" s="162"/>
      <c r="F121" s="162"/>
    </row>
    <row r="122" spans="1:6" s="121" customFormat="1" ht="15" x14ac:dyDescent="0.2">
      <c r="A122" s="699" t="s">
        <v>863</v>
      </c>
      <c r="B122" s="699"/>
      <c r="C122" s="162"/>
      <c r="D122" s="162"/>
      <c r="E122" s="162"/>
      <c r="F122" s="162"/>
    </row>
    <row r="123" spans="1:6" s="121" customFormat="1" ht="15" x14ac:dyDescent="0.2">
      <c r="A123" s="699" t="s">
        <v>864</v>
      </c>
      <c r="B123" s="699"/>
      <c r="C123" s="162"/>
      <c r="D123" s="162"/>
      <c r="E123" s="162"/>
      <c r="F123" s="162"/>
    </row>
    <row r="124" spans="1:6" s="121" customFormat="1" ht="15" x14ac:dyDescent="0.2">
      <c r="A124" s="699" t="s">
        <v>865</v>
      </c>
      <c r="B124" s="699"/>
      <c r="C124" s="162"/>
      <c r="D124" s="162"/>
      <c r="E124" s="162"/>
      <c r="F124" s="162"/>
    </row>
    <row r="125" spans="1:6" s="121" customFormat="1" ht="15" x14ac:dyDescent="0.2">
      <c r="A125" s="699" t="s">
        <v>866</v>
      </c>
      <c r="B125" s="699"/>
      <c r="C125" s="162"/>
      <c r="D125" s="162"/>
      <c r="E125" s="162"/>
      <c r="F125" s="162"/>
    </row>
    <row r="126" spans="1:6" s="121" customFormat="1" ht="15" x14ac:dyDescent="0.2">
      <c r="A126" s="699" t="s">
        <v>867</v>
      </c>
      <c r="B126" s="699"/>
      <c r="C126" s="162"/>
      <c r="D126" s="162"/>
      <c r="E126" s="162"/>
      <c r="F126" s="162"/>
    </row>
    <row r="127" spans="1:6" s="121" customFormat="1" ht="15" x14ac:dyDescent="0.2">
      <c r="A127" s="699" t="s">
        <v>868</v>
      </c>
      <c r="B127" s="699"/>
      <c r="C127" s="162"/>
      <c r="D127" s="162"/>
      <c r="E127" s="162"/>
      <c r="F127" s="162"/>
    </row>
    <row r="128" spans="1:6" s="121" customFormat="1" ht="15" x14ac:dyDescent="0.2">
      <c r="A128" s="697" t="s">
        <v>869</v>
      </c>
      <c r="B128" s="697"/>
      <c r="C128" s="697"/>
      <c r="D128" s="697"/>
      <c r="E128" s="697"/>
      <c r="F128" s="697"/>
    </row>
    <row r="129" spans="1:9" s="121" customFormat="1" ht="15" x14ac:dyDescent="0.2">
      <c r="A129" s="698" t="s">
        <v>870</v>
      </c>
      <c r="B129" s="698"/>
      <c r="C129" s="391"/>
      <c r="D129" s="391"/>
      <c r="E129" s="391"/>
      <c r="F129" s="391"/>
      <c r="G129" s="121" t="s">
        <v>871</v>
      </c>
    </row>
    <row r="130" spans="1:9" s="121" customFormat="1" ht="15" x14ac:dyDescent="0.2">
      <c r="A130" s="698" t="s">
        <v>323</v>
      </c>
      <c r="B130" s="698"/>
      <c r="C130" s="391"/>
      <c r="D130" s="391"/>
      <c r="E130" s="391"/>
      <c r="F130" s="391"/>
      <c r="G130" s="121" t="s">
        <v>871</v>
      </c>
    </row>
    <row r="131" spans="1:9" s="121" customFormat="1" ht="15" x14ac:dyDescent="0.2">
      <c r="A131" s="698" t="s">
        <v>324</v>
      </c>
      <c r="B131" s="698"/>
      <c r="C131" s="391"/>
      <c r="D131" s="391"/>
      <c r="E131" s="391"/>
      <c r="F131" s="391"/>
    </row>
    <row r="132" spans="1:9" s="121" customFormat="1" ht="15" x14ac:dyDescent="0.2">
      <c r="A132" s="698" t="s">
        <v>325</v>
      </c>
      <c r="B132" s="698"/>
      <c r="C132" s="391"/>
      <c r="D132" s="391"/>
      <c r="E132" s="391"/>
      <c r="F132" s="391"/>
    </row>
    <row r="133" spans="1:9" s="121" customFormat="1" ht="15.75" thickBot="1" x14ac:dyDescent="0.25">
      <c r="A133" s="705" t="s">
        <v>872</v>
      </c>
      <c r="B133" s="705"/>
      <c r="C133" s="392"/>
      <c r="D133" s="392"/>
      <c r="E133" s="392"/>
      <c r="F133" s="392"/>
      <c r="G133" s="121" t="s">
        <v>871</v>
      </c>
    </row>
    <row r="134" spans="1:9" s="121" customFormat="1" ht="13.5" thickTop="1" x14ac:dyDescent="0.2"/>
    <row r="136" spans="1:9" ht="15" x14ac:dyDescent="0.25">
      <c r="A136" s="1" t="s">
        <v>326</v>
      </c>
    </row>
    <row r="137" spans="1:9" ht="15" x14ac:dyDescent="0.25">
      <c r="A137" s="2" t="s">
        <v>327</v>
      </c>
    </row>
    <row r="139" spans="1:9" ht="13.5" thickBot="1" x14ac:dyDescent="0.25">
      <c r="A139" s="564" t="s">
        <v>328</v>
      </c>
      <c r="B139" s="564" t="s">
        <v>1</v>
      </c>
      <c r="C139" s="564" t="s">
        <v>1</v>
      </c>
      <c r="D139" s="564" t="s">
        <v>1</v>
      </c>
      <c r="E139" s="564" t="s">
        <v>1</v>
      </c>
      <c r="F139" s="564" t="s">
        <v>1</v>
      </c>
      <c r="G139" s="564" t="s">
        <v>1</v>
      </c>
      <c r="H139" s="564" t="s">
        <v>1</v>
      </c>
      <c r="I139" s="564" t="s">
        <v>1</v>
      </c>
    </row>
    <row r="140" spans="1:9" ht="14.25" thickTop="1" thickBot="1" x14ac:dyDescent="0.25">
      <c r="A140" s="531" t="s">
        <v>0</v>
      </c>
      <c r="B140" s="531" t="s">
        <v>93</v>
      </c>
      <c r="C140" s="531" t="s">
        <v>94</v>
      </c>
      <c r="D140" s="531" t="s">
        <v>1</v>
      </c>
      <c r="E140" s="224">
        <v>4</v>
      </c>
      <c r="F140" s="531">
        <v>5</v>
      </c>
      <c r="G140" s="531"/>
      <c r="H140" s="158"/>
    </row>
    <row r="141" spans="1:9" ht="86.25" customHeight="1" thickTop="1" thickBot="1" x14ac:dyDescent="0.25">
      <c r="A141" s="531" t="s">
        <v>329</v>
      </c>
      <c r="B141" s="531" t="s">
        <v>330</v>
      </c>
      <c r="C141" s="531" t="s">
        <v>331</v>
      </c>
      <c r="D141" s="531" t="s">
        <v>1</v>
      </c>
      <c r="E141" s="224" t="s">
        <v>952</v>
      </c>
      <c r="F141" s="531" t="s">
        <v>953</v>
      </c>
      <c r="G141" s="531"/>
      <c r="H141" s="158"/>
    </row>
    <row r="142" spans="1:9" ht="14.25" thickTop="1" thickBot="1" x14ac:dyDescent="0.25">
      <c r="A142" s="22">
        <v>1582</v>
      </c>
      <c r="B142" s="22">
        <v>683</v>
      </c>
      <c r="C142" s="706">
        <f>+INFORMACIÓN!D64</f>
        <v>700</v>
      </c>
      <c r="D142" s="707"/>
      <c r="E142" s="257">
        <v>0</v>
      </c>
      <c r="F142" s="708">
        <v>0</v>
      </c>
      <c r="G142" s="708"/>
      <c r="H142" s="256"/>
    </row>
    <row r="143" spans="1:9" ht="14.25" thickTop="1" thickBot="1" x14ac:dyDescent="0.25">
      <c r="A143" s="10" t="s">
        <v>332</v>
      </c>
      <c r="B143" s="10" t="s">
        <v>333</v>
      </c>
      <c r="C143" s="159"/>
      <c r="D143" s="160"/>
      <c r="E143" s="158"/>
      <c r="F143" s="158"/>
      <c r="G143" s="158"/>
      <c r="H143" s="158"/>
    </row>
    <row r="144" spans="1:9" ht="14.25" thickTop="1" thickBot="1" x14ac:dyDescent="0.25">
      <c r="A144" s="10" t="s">
        <v>334</v>
      </c>
      <c r="B144" s="10" t="s">
        <v>335</v>
      </c>
      <c r="C144" s="161"/>
      <c r="D144" s="158"/>
      <c r="E144" s="158"/>
      <c r="F144" s="158"/>
      <c r="G144" s="158"/>
      <c r="H144" s="158"/>
    </row>
    <row r="145" spans="1:8" ht="14.25" thickTop="1" thickBot="1" x14ac:dyDescent="0.25">
      <c r="A145" s="18">
        <f>+A142/C142</f>
        <v>2.2599999999999998</v>
      </c>
      <c r="B145" s="18">
        <f>+B142/C142</f>
        <v>0.97571428571428576</v>
      </c>
      <c r="C145" s="161"/>
      <c r="D145" s="158"/>
      <c r="E145" s="158"/>
      <c r="F145" s="158"/>
      <c r="G145" s="158"/>
      <c r="H145" s="158"/>
    </row>
    <row r="146" spans="1:8" ht="14.25" thickTop="1" thickBot="1" x14ac:dyDescent="0.25">
      <c r="A146" s="10" t="s">
        <v>336</v>
      </c>
      <c r="B146" s="10" t="s">
        <v>337</v>
      </c>
      <c r="C146" s="161"/>
      <c r="D146" s="158"/>
      <c r="E146" s="158"/>
      <c r="F146" s="158"/>
      <c r="G146" s="158"/>
      <c r="H146" s="158"/>
    </row>
    <row r="147" spans="1:8" ht="14.25" thickTop="1" thickBot="1" x14ac:dyDescent="0.25"/>
    <row r="148" spans="1:8" s="121" customFormat="1" ht="42" customHeight="1" thickTop="1" thickBot="1" x14ac:dyDescent="0.25">
      <c r="A148" s="313" t="s">
        <v>883</v>
      </c>
      <c r="B148" s="107" t="s">
        <v>882</v>
      </c>
      <c r="C148" s="107" t="s">
        <v>873</v>
      </c>
    </row>
    <row r="149" spans="1:8" s="121" customFormat="1" ht="27.75" customHeight="1" thickTop="1" x14ac:dyDescent="0.2">
      <c r="A149" s="373" t="s">
        <v>874</v>
      </c>
      <c r="B149" s="170">
        <v>1</v>
      </c>
      <c r="C149" s="171">
        <v>1582</v>
      </c>
    </row>
    <row r="150" spans="1:8" s="121" customFormat="1" ht="27" customHeight="1" x14ac:dyDescent="0.2">
      <c r="A150" s="374" t="s">
        <v>875</v>
      </c>
      <c r="B150" s="166">
        <v>0</v>
      </c>
      <c r="C150" s="167">
        <v>0</v>
      </c>
    </row>
    <row r="151" spans="1:8" s="121" customFormat="1" ht="39.75" customHeight="1" x14ac:dyDescent="0.2">
      <c r="A151" s="374" t="s">
        <v>876</v>
      </c>
      <c r="B151" s="166">
        <v>0</v>
      </c>
      <c r="C151" s="167">
        <v>0</v>
      </c>
    </row>
    <row r="152" spans="1:8" s="121" customFormat="1" ht="36.75" customHeight="1" x14ac:dyDescent="0.2">
      <c r="A152" s="374" t="s">
        <v>877</v>
      </c>
      <c r="B152" s="166">
        <v>0</v>
      </c>
      <c r="C152" s="167">
        <v>0</v>
      </c>
    </row>
    <row r="153" spans="1:8" s="121" customFormat="1" ht="33.75" customHeight="1" x14ac:dyDescent="0.2">
      <c r="A153" s="374" t="s">
        <v>878</v>
      </c>
      <c r="B153" s="166">
        <v>0</v>
      </c>
      <c r="C153" s="167">
        <v>0</v>
      </c>
    </row>
    <row r="154" spans="1:8" s="121" customFormat="1" x14ac:dyDescent="0.2">
      <c r="A154" s="374" t="s">
        <v>879</v>
      </c>
      <c r="B154" s="166">
        <v>0</v>
      </c>
      <c r="C154" s="167">
        <v>0</v>
      </c>
    </row>
    <row r="155" spans="1:8" s="121" customFormat="1" ht="26.25" customHeight="1" x14ac:dyDescent="0.2">
      <c r="A155" s="374" t="s">
        <v>880</v>
      </c>
      <c r="B155" s="166">
        <v>0</v>
      </c>
      <c r="C155" s="167">
        <v>0</v>
      </c>
    </row>
    <row r="156" spans="1:8" s="121" customFormat="1" ht="29.25" customHeight="1" thickBot="1" x14ac:dyDescent="0.25">
      <c r="A156" s="375" t="s">
        <v>881</v>
      </c>
      <c r="B156" s="168">
        <v>0</v>
      </c>
      <c r="C156" s="169">
        <v>0</v>
      </c>
    </row>
    <row r="157" spans="1:8" s="121" customFormat="1" ht="13.5" thickTop="1" x14ac:dyDescent="0.2"/>
    <row r="158" spans="1:8" s="121" customFormat="1" x14ac:dyDescent="0.2"/>
    <row r="160" spans="1:8" ht="15" x14ac:dyDescent="0.25">
      <c r="A160" s="386" t="s">
        <v>338</v>
      </c>
      <c r="B160" s="396" t="s">
        <v>1100</v>
      </c>
      <c r="C160" s="387"/>
      <c r="D160" s="387"/>
      <c r="E160" s="387"/>
      <c r="F160" s="387"/>
      <c r="G160" s="387"/>
    </row>
    <row r="161" spans="1:7" ht="15" x14ac:dyDescent="0.25">
      <c r="A161" s="388" t="s">
        <v>339</v>
      </c>
      <c r="B161" s="387"/>
      <c r="C161" s="387"/>
      <c r="D161" s="387"/>
      <c r="E161" s="387"/>
      <c r="F161" s="387"/>
      <c r="G161" s="387"/>
    </row>
    <row r="162" spans="1:7" x14ac:dyDescent="0.2">
      <c r="A162" s="387"/>
      <c r="B162" s="387"/>
      <c r="C162" s="387"/>
      <c r="D162" s="387"/>
      <c r="E162" s="387"/>
      <c r="F162" s="387"/>
      <c r="G162" s="387"/>
    </row>
    <row r="163" spans="1:7" ht="13.5" thickBot="1" x14ac:dyDescent="0.25">
      <c r="A163" s="712" t="s">
        <v>340</v>
      </c>
      <c r="B163" s="712"/>
      <c r="C163" s="712"/>
      <c r="D163" s="393"/>
      <c r="E163" s="387"/>
      <c r="F163" s="387"/>
      <c r="G163" s="387"/>
    </row>
    <row r="164" spans="1:7" ht="14.25" thickTop="1" thickBot="1" x14ac:dyDescent="0.25">
      <c r="A164" s="389" t="s">
        <v>0</v>
      </c>
      <c r="B164" s="389" t="s">
        <v>93</v>
      </c>
      <c r="C164" s="710" t="s">
        <v>341</v>
      </c>
      <c r="D164" s="387"/>
      <c r="E164" s="387"/>
      <c r="F164" s="387"/>
      <c r="G164" s="387"/>
    </row>
    <row r="165" spans="1:7" ht="62.1" customHeight="1" thickTop="1" thickBot="1" x14ac:dyDescent="0.25">
      <c r="A165" s="389" t="s">
        <v>342</v>
      </c>
      <c r="B165" s="389" t="s">
        <v>343</v>
      </c>
      <c r="C165" s="711"/>
      <c r="D165" s="387"/>
      <c r="E165" s="387"/>
      <c r="F165" s="387"/>
      <c r="G165" s="387"/>
    </row>
    <row r="166" spans="1:7" ht="14.25" thickTop="1" thickBot="1" x14ac:dyDescent="0.25">
      <c r="A166" s="394">
        <f>+C142</f>
        <v>700</v>
      </c>
      <c r="B166" s="395">
        <f>+INFORMACIÓN!D65</f>
        <v>6</v>
      </c>
      <c r="C166" s="709">
        <f>+A166/B166</f>
        <v>116.66666666666667</v>
      </c>
      <c r="D166" s="387"/>
      <c r="E166" s="387"/>
      <c r="F166" s="387"/>
      <c r="G166" s="387"/>
    </row>
    <row r="167" spans="1:7" ht="13.5" thickTop="1" x14ac:dyDescent="0.2">
      <c r="A167" s="387"/>
      <c r="B167" s="387"/>
      <c r="C167" s="387"/>
      <c r="D167" s="387"/>
      <c r="E167" s="387"/>
      <c r="F167" s="387"/>
      <c r="G167" s="387"/>
    </row>
  </sheetData>
  <mergeCells count="96">
    <mergeCell ref="I83:I84"/>
    <mergeCell ref="O83:O84"/>
    <mergeCell ref="J83:J84"/>
    <mergeCell ref="K83:K84"/>
    <mergeCell ref="L83:L84"/>
    <mergeCell ref="M83:M84"/>
    <mergeCell ref="N83:N84"/>
    <mergeCell ref="C166"/>
    <mergeCell ref="A141"/>
    <mergeCell ref="B141"/>
    <mergeCell ref="C141:D141"/>
    <mergeCell ref="C164:C165"/>
    <mergeCell ref="A163:C163"/>
    <mergeCell ref="A133:B133"/>
    <mergeCell ref="C142:D142"/>
    <mergeCell ref="A140"/>
    <mergeCell ref="B140"/>
    <mergeCell ref="C140:D140"/>
    <mergeCell ref="A139:I139"/>
    <mergeCell ref="F141:G141"/>
    <mergeCell ref="F140:G140"/>
    <mergeCell ref="F142:G142"/>
    <mergeCell ref="A118:F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F128"/>
    <mergeCell ref="A129:B129"/>
    <mergeCell ref="A130:B130"/>
    <mergeCell ref="A131:B131"/>
    <mergeCell ref="A132:B132"/>
    <mergeCell ref="A44:F44"/>
    <mergeCell ref="A46:J46"/>
    <mergeCell ref="A47:J47"/>
    <mergeCell ref="A15:I15"/>
    <mergeCell ref="A16:I16"/>
    <mergeCell ref="B29:D29"/>
    <mergeCell ref="A30:F30"/>
    <mergeCell ref="A32:A33"/>
    <mergeCell ref="A1:I1"/>
    <mergeCell ref="B5:D5"/>
    <mergeCell ref="D7:D8"/>
    <mergeCell ref="E32:E33"/>
    <mergeCell ref="F32:F33"/>
    <mergeCell ref="A25:E25"/>
    <mergeCell ref="A26:E26"/>
    <mergeCell ref="I18:O18"/>
    <mergeCell ref="B32:B33"/>
    <mergeCell ref="C32:C33"/>
    <mergeCell ref="D32:D33"/>
    <mergeCell ref="L64:P65"/>
    <mergeCell ref="A102:H102"/>
    <mergeCell ref="A106:H106"/>
    <mergeCell ref="A64:A66"/>
    <mergeCell ref="B64:D65"/>
    <mergeCell ref="A83:A84"/>
    <mergeCell ref="E64:G65"/>
    <mergeCell ref="H64:K65"/>
    <mergeCell ref="N88:N89"/>
    <mergeCell ref="O88:O89"/>
    <mergeCell ref="B83:B84"/>
    <mergeCell ref="C83:C84"/>
    <mergeCell ref="D83:D84"/>
    <mergeCell ref="E83:E84"/>
    <mergeCell ref="F83:F84"/>
    <mergeCell ref="G83:G84"/>
    <mergeCell ref="A49:A50"/>
    <mergeCell ref="I49:I50"/>
    <mergeCell ref="J49:J50"/>
    <mergeCell ref="A62:P62"/>
    <mergeCell ref="A63:P63"/>
    <mergeCell ref="B49:B50"/>
    <mergeCell ref="C49:C50"/>
    <mergeCell ref="D49:D50"/>
    <mergeCell ref="E49:E50"/>
    <mergeCell ref="F49:F50"/>
    <mergeCell ref="G49:G50"/>
    <mergeCell ref="H49:H50"/>
    <mergeCell ref="G90:G91"/>
    <mergeCell ref="A80:G80"/>
    <mergeCell ref="A79:G79"/>
    <mergeCell ref="A82:G82"/>
    <mergeCell ref="A101:H101"/>
    <mergeCell ref="A100:H100"/>
    <mergeCell ref="B90:B91"/>
    <mergeCell ref="C90:C91"/>
    <mergeCell ref="D90:D91"/>
    <mergeCell ref="E90:E91"/>
    <mergeCell ref="F90:F91"/>
    <mergeCell ref="H83:H84"/>
  </mergeCells>
  <pageMargins left="0.55118110236220474" right="0.55118110236220474" top="0.59055118110236227" bottom="0.59055118110236227" header="0.51181102362204722" footer="0.51181102362204722"/>
  <pageSetup scale="54" orientation="landscape" horizontalDpi="300" verticalDpi="300" r:id="rId1"/>
  <headerFooter alignWithMargins="0"/>
  <rowBreaks count="1" manualBreakCount="1">
    <brk id="44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S574"/>
  <sheetViews>
    <sheetView topLeftCell="C494" zoomScale="90" zoomScaleNormal="90" zoomScaleSheetLayoutView="110" workbookViewId="0">
      <selection activeCell="I490" sqref="I490"/>
    </sheetView>
  </sheetViews>
  <sheetFormatPr baseColWidth="10" defaultColWidth="9.140625" defaultRowHeight="12.75" x14ac:dyDescent="0.2"/>
  <cols>
    <col min="1" max="1" width="12.7109375" customWidth="1"/>
    <col min="2" max="2" width="45.85546875" customWidth="1"/>
    <col min="3" max="3" width="12.7109375" customWidth="1"/>
    <col min="4" max="4" width="10.28515625" customWidth="1"/>
    <col min="5" max="5" width="12.42578125" customWidth="1"/>
    <col min="6" max="6" width="13.28515625" customWidth="1"/>
    <col min="7" max="7" width="12.85546875" customWidth="1"/>
    <col min="8" max="8" width="12.7109375" customWidth="1"/>
    <col min="9" max="9" width="12.85546875" customWidth="1"/>
    <col min="10" max="10" width="16.42578125" customWidth="1"/>
    <col min="11" max="11" width="13.85546875" customWidth="1"/>
    <col min="12" max="14" width="11" customWidth="1"/>
    <col min="15" max="15" width="10" customWidth="1"/>
  </cols>
  <sheetData>
    <row r="1" spans="1:11" ht="18" x14ac:dyDescent="0.2">
      <c r="A1" s="528" t="s">
        <v>344</v>
      </c>
      <c r="B1" s="528" t="s">
        <v>1</v>
      </c>
      <c r="C1" s="528" t="s">
        <v>1</v>
      </c>
      <c r="D1" s="528" t="s">
        <v>1</v>
      </c>
      <c r="E1" s="528" t="s">
        <v>1</v>
      </c>
      <c r="F1" s="528" t="s">
        <v>1</v>
      </c>
      <c r="G1" s="528" t="s">
        <v>1</v>
      </c>
      <c r="H1" s="528" t="s">
        <v>1</v>
      </c>
      <c r="I1" s="528" t="s">
        <v>1</v>
      </c>
      <c r="J1" s="528" t="s">
        <v>1</v>
      </c>
      <c r="K1" s="528" t="s">
        <v>1</v>
      </c>
    </row>
    <row r="3" spans="1:11" ht="15" x14ac:dyDescent="0.25">
      <c r="A3" s="725" t="s">
        <v>345</v>
      </c>
      <c r="B3" s="725" t="s">
        <v>1</v>
      </c>
    </row>
    <row r="4" spans="1:11" ht="15" x14ac:dyDescent="0.25">
      <c r="A4" s="726" t="s">
        <v>346</v>
      </c>
      <c r="B4" s="726" t="s">
        <v>1</v>
      </c>
      <c r="C4" s="726" t="s">
        <v>1</v>
      </c>
      <c r="D4" s="726" t="s">
        <v>1</v>
      </c>
      <c r="E4" s="726" t="s">
        <v>1</v>
      </c>
      <c r="F4" s="726" t="s">
        <v>1</v>
      </c>
    </row>
    <row r="6" spans="1:11" ht="12.75" customHeight="1" x14ac:dyDescent="0.2">
      <c r="A6" s="564" t="s">
        <v>347</v>
      </c>
      <c r="B6" s="564"/>
      <c r="C6" s="564"/>
      <c r="D6" s="564"/>
      <c r="E6" s="564"/>
      <c r="F6" s="564"/>
      <c r="G6" s="564"/>
      <c r="H6" s="564"/>
      <c r="I6" s="564"/>
      <c r="J6" s="564"/>
      <c r="K6" s="564"/>
    </row>
    <row r="7" spans="1:11" ht="13.5" customHeight="1" thickBot="1" x14ac:dyDescent="0.25">
      <c r="A7" s="727" t="s">
        <v>364</v>
      </c>
      <c r="B7" s="727"/>
      <c r="C7" s="727"/>
      <c r="D7" s="727"/>
      <c r="E7" s="727"/>
      <c r="F7" s="727"/>
      <c r="G7" s="727"/>
      <c r="H7" s="727"/>
      <c r="I7" s="727"/>
      <c r="J7" s="727"/>
      <c r="K7" s="727"/>
    </row>
    <row r="8" spans="1:11" ht="38.1" customHeight="1" thickTop="1" thickBot="1" x14ac:dyDescent="0.25">
      <c r="A8" s="531" t="s">
        <v>196</v>
      </c>
      <c r="B8" s="531" t="s">
        <v>348</v>
      </c>
      <c r="C8" s="531" t="s">
        <v>1</v>
      </c>
      <c r="D8" s="531" t="s">
        <v>1</v>
      </c>
      <c r="E8" s="678" t="s">
        <v>802</v>
      </c>
      <c r="F8" s="680"/>
      <c r="G8" s="678" t="s">
        <v>803</v>
      </c>
      <c r="H8" s="680"/>
      <c r="I8" s="531" t="s">
        <v>804</v>
      </c>
      <c r="J8" s="531" t="s">
        <v>805</v>
      </c>
      <c r="K8" s="531" t="s">
        <v>806</v>
      </c>
    </row>
    <row r="9" spans="1:11" ht="38.1" customHeight="1" thickTop="1" thickBot="1" x14ac:dyDescent="0.25">
      <c r="A9" s="531" t="s">
        <v>1</v>
      </c>
      <c r="B9" s="531" t="s">
        <v>1</v>
      </c>
      <c r="C9" s="531" t="s">
        <v>1</v>
      </c>
      <c r="D9" s="531" t="s">
        <v>1</v>
      </c>
      <c r="E9" s="76" t="s">
        <v>427</v>
      </c>
      <c r="F9" s="76" t="s">
        <v>428</v>
      </c>
      <c r="G9" s="10">
        <v>1</v>
      </c>
      <c r="H9" s="10">
        <v>2</v>
      </c>
      <c r="I9" s="531"/>
      <c r="J9" s="531"/>
      <c r="K9" s="531"/>
    </row>
    <row r="10" spans="1:11" ht="13.5" thickTop="1" x14ac:dyDescent="0.2">
      <c r="A10" s="724" t="s">
        <v>0</v>
      </c>
      <c r="B10" s="714" t="s">
        <v>1126</v>
      </c>
      <c r="C10" s="714"/>
      <c r="D10" s="714"/>
      <c r="E10" s="414">
        <v>0</v>
      </c>
      <c r="F10" s="414">
        <v>0</v>
      </c>
      <c r="G10" s="414">
        <v>0</v>
      </c>
      <c r="H10" s="414">
        <v>0</v>
      </c>
      <c r="I10" s="722"/>
      <c r="J10" s="723"/>
      <c r="K10" s="113"/>
    </row>
    <row r="11" spans="1:11" x14ac:dyDescent="0.2">
      <c r="A11" s="714" t="s">
        <v>93</v>
      </c>
      <c r="B11" s="714"/>
      <c r="C11" s="714"/>
      <c r="D11" s="714"/>
      <c r="E11" s="714"/>
      <c r="F11" s="714"/>
      <c r="G11" s="714"/>
      <c r="H11" s="715"/>
      <c r="I11" s="716"/>
      <c r="J11" s="114"/>
      <c r="K11" s="114"/>
    </row>
    <row r="12" spans="1:11" x14ac:dyDescent="0.2">
      <c r="A12" s="714" t="s">
        <v>94</v>
      </c>
      <c r="B12" s="714"/>
      <c r="C12" s="714"/>
      <c r="D12" s="714"/>
      <c r="E12" s="714"/>
      <c r="F12" s="714"/>
      <c r="G12" s="714"/>
      <c r="H12" s="715"/>
      <c r="I12" s="716"/>
      <c r="J12" s="114"/>
      <c r="K12" s="114"/>
    </row>
    <row r="13" spans="1:11" x14ac:dyDescent="0.2">
      <c r="A13" s="714" t="s">
        <v>95</v>
      </c>
      <c r="B13" s="714"/>
      <c r="C13" s="714"/>
      <c r="D13" s="714"/>
      <c r="E13" s="714"/>
      <c r="F13" s="714"/>
      <c r="G13" s="714"/>
      <c r="H13" s="715"/>
      <c r="I13" s="716"/>
      <c r="J13" s="114"/>
      <c r="K13" s="114"/>
    </row>
    <row r="14" spans="1:11" x14ac:dyDescent="0.2">
      <c r="A14" s="714" t="s">
        <v>96</v>
      </c>
      <c r="B14" s="714"/>
      <c r="C14" s="714"/>
      <c r="D14" s="714"/>
      <c r="E14" s="714"/>
      <c r="F14" s="714"/>
      <c r="G14" s="714"/>
      <c r="H14" s="715"/>
      <c r="I14" s="716"/>
      <c r="J14" s="114"/>
      <c r="K14" s="114"/>
    </row>
    <row r="15" spans="1:11" x14ac:dyDescent="0.2">
      <c r="A15" s="714" t="s">
        <v>97</v>
      </c>
      <c r="B15" s="714"/>
      <c r="C15" s="714"/>
      <c r="D15" s="714"/>
      <c r="E15" s="714"/>
      <c r="F15" s="714"/>
      <c r="G15" s="714"/>
      <c r="H15" s="715"/>
      <c r="I15" s="716"/>
      <c r="J15" s="114"/>
      <c r="K15" s="114"/>
    </row>
    <row r="16" spans="1:11" x14ac:dyDescent="0.2">
      <c r="A16" s="714" t="s">
        <v>98</v>
      </c>
      <c r="B16" s="714"/>
      <c r="C16" s="714"/>
      <c r="D16" s="714"/>
      <c r="E16" s="714"/>
      <c r="F16" s="714"/>
      <c r="G16" s="714"/>
      <c r="H16" s="715"/>
      <c r="I16" s="716"/>
      <c r="J16" s="114"/>
      <c r="K16" s="114"/>
    </row>
    <row r="17" spans="1:11" x14ac:dyDescent="0.2">
      <c r="A17" s="714" t="s">
        <v>127</v>
      </c>
      <c r="B17" s="714"/>
      <c r="C17" s="714"/>
      <c r="D17" s="714"/>
      <c r="E17" s="714"/>
      <c r="F17" s="714"/>
      <c r="G17" s="714"/>
      <c r="H17" s="715"/>
      <c r="I17" s="716"/>
      <c r="J17" s="114"/>
      <c r="K17" s="114"/>
    </row>
    <row r="18" spans="1:11" x14ac:dyDescent="0.2">
      <c r="A18" s="714" t="s">
        <v>126</v>
      </c>
      <c r="B18" s="714"/>
      <c r="C18" s="714"/>
      <c r="D18" s="714"/>
      <c r="E18" s="714"/>
      <c r="F18" s="714"/>
      <c r="G18" s="714"/>
      <c r="H18" s="715"/>
      <c r="I18" s="716"/>
      <c r="J18" s="114"/>
      <c r="K18" s="114"/>
    </row>
    <row r="19" spans="1:11" x14ac:dyDescent="0.2">
      <c r="A19" s="714" t="s">
        <v>128</v>
      </c>
      <c r="B19" s="714"/>
      <c r="C19" s="714"/>
      <c r="D19" s="714"/>
      <c r="E19" s="714"/>
      <c r="F19" s="714"/>
      <c r="G19" s="714"/>
      <c r="H19" s="715"/>
      <c r="I19" s="716"/>
      <c r="J19" s="114"/>
      <c r="K19" s="114"/>
    </row>
    <row r="20" spans="1:11" x14ac:dyDescent="0.2">
      <c r="A20" s="714" t="s">
        <v>129</v>
      </c>
      <c r="B20" s="714"/>
      <c r="C20" s="714"/>
      <c r="D20" s="714"/>
      <c r="E20" s="714"/>
      <c r="F20" s="714"/>
      <c r="G20" s="714"/>
      <c r="H20" s="715"/>
      <c r="I20" s="716"/>
      <c r="J20" s="114"/>
      <c r="K20" s="114"/>
    </row>
    <row r="21" spans="1:11" x14ac:dyDescent="0.2">
      <c r="A21" s="714" t="s">
        <v>69</v>
      </c>
      <c r="B21" s="714"/>
      <c r="C21" s="714"/>
      <c r="D21" s="714"/>
      <c r="E21" s="714"/>
      <c r="F21" s="714"/>
      <c r="G21" s="714"/>
      <c r="H21" s="715"/>
      <c r="I21" s="716"/>
      <c r="J21" s="114"/>
      <c r="K21" s="114"/>
    </row>
    <row r="22" spans="1:11" ht="13.5" thickBot="1" x14ac:dyDescent="0.25">
      <c r="A22" s="714">
        <v>3</v>
      </c>
      <c r="B22" s="714"/>
      <c r="C22" s="714"/>
      <c r="D22" s="714"/>
      <c r="E22" s="714"/>
      <c r="F22" s="714"/>
      <c r="G22" s="714"/>
      <c r="H22" s="715"/>
      <c r="I22" s="728"/>
      <c r="J22" s="115"/>
      <c r="K22" s="115"/>
    </row>
    <row r="23" spans="1:11" ht="14.25" thickTop="1" thickBot="1" x14ac:dyDescent="0.25">
      <c r="A23" s="531" t="s">
        <v>21</v>
      </c>
      <c r="B23" s="531" t="s">
        <v>202</v>
      </c>
      <c r="C23" s="531" t="s">
        <v>1</v>
      </c>
      <c r="D23" s="531" t="s">
        <v>1</v>
      </c>
      <c r="E23" s="531">
        <f>SUM(E10:E22)</f>
        <v>0</v>
      </c>
      <c r="F23" s="76">
        <f>SUM(F10:F22)</f>
        <v>0</v>
      </c>
      <c r="G23" s="36">
        <f>SUM(G10:G22)</f>
        <v>0</v>
      </c>
      <c r="H23" s="76">
        <f>SUM(H10:H22)</f>
        <v>0</v>
      </c>
      <c r="I23" s="531"/>
      <c r="J23" s="531"/>
      <c r="K23" s="531"/>
    </row>
    <row r="24" spans="1:11" ht="14.25" thickTop="1" thickBot="1" x14ac:dyDescent="0.25">
      <c r="A24" s="531" t="s">
        <v>21</v>
      </c>
      <c r="B24" s="531" t="s">
        <v>245</v>
      </c>
      <c r="C24" s="531" t="s">
        <v>1</v>
      </c>
      <c r="D24" s="531" t="s">
        <v>1</v>
      </c>
      <c r="E24" s="531" t="s">
        <v>353</v>
      </c>
      <c r="F24" s="119"/>
      <c r="G24" s="119" t="s">
        <v>360</v>
      </c>
      <c r="H24" s="119"/>
      <c r="I24" s="622"/>
      <c r="J24" s="622"/>
      <c r="K24" s="622"/>
    </row>
    <row r="25" spans="1:11" ht="14.25" thickTop="1" thickBot="1" x14ac:dyDescent="0.25">
      <c r="A25" s="531" t="s">
        <v>21</v>
      </c>
      <c r="B25" s="531" t="s">
        <v>21</v>
      </c>
      <c r="C25" s="531" t="s">
        <v>1</v>
      </c>
      <c r="D25" s="531" t="s">
        <v>1</v>
      </c>
      <c r="E25" s="622">
        <f>+E23/A22*100</f>
        <v>0</v>
      </c>
      <c r="F25" s="120"/>
      <c r="G25" s="120">
        <f>+G23/A22*100</f>
        <v>0</v>
      </c>
      <c r="H25" s="531" t="s">
        <v>21</v>
      </c>
      <c r="I25" s="97" t="s">
        <v>21</v>
      </c>
      <c r="J25" s="97"/>
      <c r="K25" s="56"/>
    </row>
    <row r="26" spans="1:11" s="125" customFormat="1" ht="13.5" thickTop="1" x14ac:dyDescent="0.2">
      <c r="A26" s="156"/>
      <c r="B26" s="156"/>
      <c r="C26" s="156"/>
      <c r="D26" s="156"/>
      <c r="E26" s="112"/>
      <c r="F26" s="112"/>
      <c r="G26" s="112"/>
      <c r="H26" s="156"/>
      <c r="I26" s="158"/>
      <c r="J26" s="158"/>
      <c r="K26" s="184"/>
    </row>
    <row r="27" spans="1:11" s="125" customFormat="1" x14ac:dyDescent="0.2">
      <c r="A27" s="156"/>
      <c r="B27" s="156"/>
      <c r="C27" s="156"/>
      <c r="D27" s="156"/>
      <c r="E27" s="112"/>
      <c r="F27" s="112"/>
      <c r="G27" s="112"/>
      <c r="H27" s="156"/>
      <c r="I27" s="158"/>
      <c r="J27" s="158"/>
      <c r="K27" s="184"/>
    </row>
    <row r="28" spans="1:11" x14ac:dyDescent="0.2">
      <c r="A28" s="564" t="s">
        <v>354</v>
      </c>
      <c r="B28" s="564" t="s">
        <v>1</v>
      </c>
      <c r="C28" s="564" t="s">
        <v>1</v>
      </c>
      <c r="D28" s="564" t="s">
        <v>1</v>
      </c>
      <c r="E28" s="564" t="s">
        <v>1</v>
      </c>
      <c r="F28" s="564" t="s">
        <v>1</v>
      </c>
      <c r="G28" s="564" t="s">
        <v>1</v>
      </c>
      <c r="H28" s="564" t="s">
        <v>1</v>
      </c>
      <c r="I28" s="564" t="s">
        <v>1</v>
      </c>
      <c r="J28" s="564" t="s">
        <v>1</v>
      </c>
    </row>
    <row r="29" spans="1:11" ht="18.75" customHeight="1" thickBot="1" x14ac:dyDescent="0.25">
      <c r="A29" s="564" t="s">
        <v>366</v>
      </c>
      <c r="B29" s="564" t="s">
        <v>1</v>
      </c>
      <c r="C29" s="564" t="s">
        <v>1</v>
      </c>
      <c r="D29" s="564" t="s">
        <v>1</v>
      </c>
      <c r="E29" s="564" t="s">
        <v>1</v>
      </c>
      <c r="F29" s="564" t="s">
        <v>1</v>
      </c>
      <c r="G29" s="564" t="s">
        <v>1</v>
      </c>
      <c r="H29" s="564" t="s">
        <v>1</v>
      </c>
      <c r="I29" s="564" t="s">
        <v>1</v>
      </c>
      <c r="J29" s="564" t="s">
        <v>1</v>
      </c>
    </row>
    <row r="30" spans="1:11" ht="38.1" customHeight="1" thickTop="1" thickBot="1" x14ac:dyDescent="0.25">
      <c r="A30" s="531" t="s">
        <v>196</v>
      </c>
      <c r="B30" s="531" t="s">
        <v>348</v>
      </c>
      <c r="C30" s="531" t="s">
        <v>1</v>
      </c>
      <c r="D30" s="531" t="s">
        <v>1</v>
      </c>
      <c r="E30" s="531" t="s">
        <v>355</v>
      </c>
      <c r="F30" s="531" t="s">
        <v>356</v>
      </c>
      <c r="G30" s="531" t="s">
        <v>357</v>
      </c>
      <c r="H30" s="678" t="s">
        <v>358</v>
      </c>
      <c r="I30" s="679"/>
      <c r="J30" s="161"/>
    </row>
    <row r="31" spans="1:11" ht="14.25" thickTop="1" thickBot="1" x14ac:dyDescent="0.25">
      <c r="A31" s="531" t="s">
        <v>1</v>
      </c>
      <c r="B31" s="531" t="s">
        <v>1</v>
      </c>
      <c r="C31" s="531" t="s">
        <v>1</v>
      </c>
      <c r="D31" s="531" t="s">
        <v>1</v>
      </c>
      <c r="E31" s="531" t="s">
        <v>1</v>
      </c>
      <c r="F31" s="531" t="s">
        <v>1</v>
      </c>
      <c r="G31" s="531" t="s">
        <v>1</v>
      </c>
      <c r="H31" s="531" t="s">
        <v>0</v>
      </c>
      <c r="I31" s="678" t="s">
        <v>93</v>
      </c>
      <c r="J31" s="729"/>
    </row>
    <row r="32" spans="1:11" ht="13.5" thickTop="1" x14ac:dyDescent="0.2">
      <c r="A32" s="714" t="s">
        <v>0</v>
      </c>
      <c r="B32" s="714" t="s">
        <v>1126</v>
      </c>
      <c r="C32" s="714"/>
      <c r="D32" s="714"/>
      <c r="E32" s="414">
        <v>411</v>
      </c>
      <c r="F32" s="414">
        <v>0</v>
      </c>
      <c r="G32" s="414">
        <v>0</v>
      </c>
      <c r="H32" s="714"/>
      <c r="I32" s="715"/>
      <c r="J32" s="693"/>
    </row>
    <row r="33" spans="1:12" x14ac:dyDescent="0.2">
      <c r="A33" s="714" t="s">
        <v>93</v>
      </c>
      <c r="B33" s="714"/>
      <c r="C33" s="714"/>
      <c r="D33" s="714"/>
      <c r="E33" s="714"/>
      <c r="F33" s="714"/>
      <c r="G33" s="714"/>
      <c r="H33" s="714"/>
      <c r="I33" s="715"/>
      <c r="J33" s="693"/>
    </row>
    <row r="34" spans="1:12" x14ac:dyDescent="0.2">
      <c r="A34" s="714" t="s">
        <v>94</v>
      </c>
      <c r="B34" s="714"/>
      <c r="C34" s="714"/>
      <c r="D34" s="714"/>
      <c r="E34" s="714"/>
      <c r="F34" s="714"/>
      <c r="G34" s="714"/>
      <c r="H34" s="714"/>
      <c r="I34" s="715"/>
      <c r="J34" s="693"/>
    </row>
    <row r="35" spans="1:12" x14ac:dyDescent="0.2">
      <c r="A35" s="714" t="s">
        <v>95</v>
      </c>
      <c r="B35" s="714"/>
      <c r="C35" s="714"/>
      <c r="D35" s="714"/>
      <c r="E35" s="714"/>
      <c r="F35" s="714"/>
      <c r="G35" s="714"/>
      <c r="H35" s="714"/>
      <c r="I35" s="715"/>
      <c r="J35" s="693"/>
    </row>
    <row r="36" spans="1:12" x14ac:dyDescent="0.2">
      <c r="A36" s="714" t="s">
        <v>96</v>
      </c>
      <c r="B36" s="714"/>
      <c r="C36" s="714"/>
      <c r="D36" s="714"/>
      <c r="E36" s="714"/>
      <c r="F36" s="714"/>
      <c r="G36" s="714"/>
      <c r="H36" s="714"/>
      <c r="I36" s="715"/>
      <c r="J36" s="693"/>
    </row>
    <row r="37" spans="1:12" x14ac:dyDescent="0.2">
      <c r="A37" s="714" t="s">
        <v>97</v>
      </c>
      <c r="B37" s="714"/>
      <c r="C37" s="714"/>
      <c r="D37" s="714"/>
      <c r="E37" s="714"/>
      <c r="F37" s="714"/>
      <c r="G37" s="714"/>
      <c r="H37" s="714"/>
      <c r="I37" s="715"/>
      <c r="J37" s="693"/>
    </row>
    <row r="38" spans="1:12" x14ac:dyDescent="0.2">
      <c r="A38" s="714" t="s">
        <v>98</v>
      </c>
      <c r="B38" s="714"/>
      <c r="C38" s="714"/>
      <c r="D38" s="714"/>
      <c r="E38" s="714"/>
      <c r="F38" s="714"/>
      <c r="G38" s="714"/>
      <c r="H38" s="714"/>
      <c r="I38" s="715"/>
      <c r="J38" s="693"/>
    </row>
    <row r="39" spans="1:12" x14ac:dyDescent="0.2">
      <c r="A39" s="714" t="s">
        <v>127</v>
      </c>
      <c r="B39" s="714"/>
      <c r="C39" s="714"/>
      <c r="D39" s="714"/>
      <c r="E39" s="714"/>
      <c r="F39" s="714"/>
      <c r="G39" s="714"/>
      <c r="H39" s="714"/>
      <c r="I39" s="715"/>
      <c r="J39" s="693"/>
    </row>
    <row r="40" spans="1:12" x14ac:dyDescent="0.2">
      <c r="A40" s="714" t="s">
        <v>126</v>
      </c>
      <c r="B40" s="714"/>
      <c r="C40" s="714"/>
      <c r="D40" s="714"/>
      <c r="E40" s="714"/>
      <c r="F40" s="714"/>
      <c r="G40" s="714"/>
      <c r="H40" s="714"/>
      <c r="I40" s="715"/>
      <c r="J40" s="693"/>
    </row>
    <row r="41" spans="1:12" x14ac:dyDescent="0.2">
      <c r="A41" s="714" t="s">
        <v>128</v>
      </c>
      <c r="B41" s="714"/>
      <c r="C41" s="714"/>
      <c r="D41" s="714"/>
      <c r="E41" s="714"/>
      <c r="F41" s="714"/>
      <c r="G41" s="714"/>
      <c r="H41" s="714"/>
      <c r="I41" s="715"/>
      <c r="J41" s="693"/>
    </row>
    <row r="42" spans="1:12" x14ac:dyDescent="0.2">
      <c r="A42" s="714" t="s">
        <v>129</v>
      </c>
      <c r="B42" s="714"/>
      <c r="C42" s="714"/>
      <c r="D42" s="714"/>
      <c r="E42" s="714"/>
      <c r="F42" s="714"/>
      <c r="G42" s="714"/>
      <c r="H42" s="714"/>
      <c r="I42" s="715"/>
      <c r="J42" s="693"/>
    </row>
    <row r="43" spans="1:12" x14ac:dyDescent="0.2">
      <c r="A43" s="714" t="s">
        <v>69</v>
      </c>
      <c r="B43" s="714"/>
      <c r="C43" s="714"/>
      <c r="D43" s="714"/>
      <c r="E43" s="714"/>
      <c r="F43" s="714"/>
      <c r="G43" s="714"/>
      <c r="H43" s="714"/>
      <c r="I43" s="715"/>
      <c r="J43" s="693"/>
    </row>
    <row r="44" spans="1:12" ht="13.5" thickBot="1" x14ac:dyDescent="0.25">
      <c r="A44" s="714" t="s">
        <v>130</v>
      </c>
      <c r="B44" s="714"/>
      <c r="C44" s="714"/>
      <c r="D44" s="714"/>
      <c r="E44" s="714"/>
      <c r="F44" s="714"/>
      <c r="G44" s="714"/>
      <c r="H44" s="714"/>
      <c r="I44" s="715"/>
      <c r="J44" s="693"/>
    </row>
    <row r="45" spans="1:12" ht="14.25" thickTop="1" thickBot="1" x14ac:dyDescent="0.25">
      <c r="A45" s="531" t="s">
        <v>21</v>
      </c>
      <c r="B45" s="531" t="s">
        <v>202</v>
      </c>
      <c r="C45" s="531" t="s">
        <v>1</v>
      </c>
      <c r="D45" s="531" t="s">
        <v>1</v>
      </c>
      <c r="E45" s="531">
        <f t="shared" ref="E45:I45" si="0">SUM(E32:E44)</f>
        <v>411</v>
      </c>
      <c r="F45" s="16">
        <f t="shared" si="0"/>
        <v>0</v>
      </c>
      <c r="G45" s="16">
        <f t="shared" si="0"/>
        <v>0</v>
      </c>
      <c r="H45" s="16">
        <f t="shared" si="0"/>
        <v>0</v>
      </c>
      <c r="I45" s="123">
        <f t="shared" si="0"/>
        <v>0</v>
      </c>
      <c r="J45" s="180"/>
    </row>
    <row r="46" spans="1:12" ht="14.25" thickTop="1" thickBot="1" x14ac:dyDescent="0.25">
      <c r="A46" s="531" t="s">
        <v>21</v>
      </c>
      <c r="B46" s="531" t="s">
        <v>245</v>
      </c>
      <c r="C46" s="531" t="s">
        <v>1</v>
      </c>
      <c r="D46" s="531" t="s">
        <v>1</v>
      </c>
      <c r="E46" s="531" t="s">
        <v>21</v>
      </c>
      <c r="F46" s="531" t="s">
        <v>21</v>
      </c>
      <c r="G46" s="531" t="s">
        <v>359</v>
      </c>
      <c r="H46" s="119" t="s">
        <v>884</v>
      </c>
      <c r="I46" s="678" t="s">
        <v>21</v>
      </c>
      <c r="J46" s="729"/>
    </row>
    <row r="47" spans="1:12" ht="14.25" thickTop="1" thickBot="1" x14ac:dyDescent="0.25">
      <c r="A47" s="531" t="s">
        <v>21</v>
      </c>
      <c r="B47" s="531" t="s">
        <v>21</v>
      </c>
      <c r="C47" s="531" t="s">
        <v>1</v>
      </c>
      <c r="D47" s="531" t="s">
        <v>1</v>
      </c>
      <c r="E47" s="531" t="s">
        <v>21</v>
      </c>
      <c r="F47" s="622"/>
      <c r="G47" s="622">
        <f>+G45/E45*100</f>
        <v>0</v>
      </c>
      <c r="H47" s="622">
        <f>+H45/E45*100</f>
        <v>0</v>
      </c>
      <c r="I47" s="730">
        <f>+I45/E45*100</f>
        <v>0</v>
      </c>
      <c r="J47" s="731"/>
      <c r="L47" s="43"/>
    </row>
    <row r="48" spans="1:12" s="121" customFormat="1" ht="13.5" thickTop="1" x14ac:dyDescent="0.2">
      <c r="A48" s="110"/>
      <c r="B48" s="110"/>
      <c r="C48" s="110"/>
      <c r="D48" s="110"/>
      <c r="E48" s="110"/>
      <c r="F48" s="112"/>
      <c r="G48" s="112"/>
      <c r="H48" s="112"/>
      <c r="I48" s="112"/>
      <c r="J48" s="112"/>
      <c r="L48" s="43"/>
    </row>
    <row r="49" spans="1:10" hidden="1" x14ac:dyDescent="0.2">
      <c r="A49" s="564" t="s">
        <v>361</v>
      </c>
      <c r="B49" s="564" t="s">
        <v>1</v>
      </c>
      <c r="C49" s="564" t="s">
        <v>1</v>
      </c>
      <c r="D49" s="564" t="s">
        <v>1</v>
      </c>
      <c r="E49" s="564" t="s">
        <v>1</v>
      </c>
      <c r="F49" s="564" t="s">
        <v>1</v>
      </c>
      <c r="G49" s="564" t="s">
        <v>1</v>
      </c>
      <c r="H49" s="564" t="s">
        <v>1</v>
      </c>
      <c r="I49" s="564" t="s">
        <v>1</v>
      </c>
      <c r="J49" s="564" t="s">
        <v>1</v>
      </c>
    </row>
    <row r="50" spans="1:10" ht="13.5" hidden="1" thickBot="1" x14ac:dyDescent="0.25">
      <c r="A50" s="564" t="s">
        <v>1050</v>
      </c>
      <c r="B50" s="564" t="s">
        <v>1</v>
      </c>
      <c r="C50" s="564" t="s">
        <v>1</v>
      </c>
      <c r="D50" s="564" t="s">
        <v>1</v>
      </c>
      <c r="E50" s="564" t="s">
        <v>1</v>
      </c>
      <c r="F50" s="564" t="s">
        <v>1</v>
      </c>
      <c r="G50" s="564" t="s">
        <v>1</v>
      </c>
      <c r="H50" s="564" t="s">
        <v>1</v>
      </c>
      <c r="I50" s="564" t="s">
        <v>1</v>
      </c>
      <c r="J50" s="564" t="s">
        <v>1</v>
      </c>
    </row>
    <row r="51" spans="1:10" ht="38.1" hidden="1" customHeight="1" thickTop="1" thickBot="1" x14ac:dyDescent="0.25">
      <c r="A51" s="531" t="s">
        <v>196</v>
      </c>
      <c r="B51" s="531" t="s">
        <v>348</v>
      </c>
      <c r="C51" s="531" t="s">
        <v>1</v>
      </c>
      <c r="D51" s="531" t="s">
        <v>1</v>
      </c>
      <c r="E51" s="531" t="s">
        <v>349</v>
      </c>
      <c r="F51" s="678" t="s">
        <v>350</v>
      </c>
      <c r="G51" s="680"/>
      <c r="H51" s="531" t="s">
        <v>351</v>
      </c>
      <c r="I51" s="531" t="s">
        <v>352</v>
      </c>
    </row>
    <row r="52" spans="1:10" ht="38.1" hidden="1" customHeight="1" thickTop="1" thickBot="1" x14ac:dyDescent="0.25">
      <c r="A52" s="531" t="s">
        <v>1</v>
      </c>
      <c r="B52" s="531" t="s">
        <v>1</v>
      </c>
      <c r="C52" s="531" t="s">
        <v>1</v>
      </c>
      <c r="D52" s="531" t="s">
        <v>1</v>
      </c>
      <c r="E52" s="531" t="s">
        <v>1</v>
      </c>
      <c r="F52" s="10" t="s">
        <v>0</v>
      </c>
      <c r="G52" s="10" t="s">
        <v>93</v>
      </c>
      <c r="H52" s="531" t="s">
        <v>1</v>
      </c>
      <c r="I52" s="531" t="s">
        <v>1</v>
      </c>
    </row>
    <row r="53" spans="1:10" ht="18.75" hidden="1" customHeight="1" thickTop="1" x14ac:dyDescent="0.2">
      <c r="A53" s="4">
        <v>1</v>
      </c>
      <c r="B53" s="714"/>
      <c r="C53" s="714"/>
      <c r="D53" s="714"/>
      <c r="E53" s="4"/>
      <c r="F53" s="4"/>
      <c r="G53" s="4"/>
      <c r="H53" s="128"/>
      <c r="I53" s="98"/>
      <c r="J53" s="157"/>
    </row>
    <row r="54" spans="1:10" ht="18.75" hidden="1" customHeight="1" x14ac:dyDescent="0.2">
      <c r="A54" s="4">
        <v>2</v>
      </c>
      <c r="B54" s="714"/>
      <c r="C54" s="714"/>
      <c r="D54" s="714"/>
      <c r="E54" s="4"/>
      <c r="F54" s="4"/>
      <c r="G54" s="4"/>
      <c r="H54" s="128"/>
      <c r="I54" s="99"/>
      <c r="J54" s="157"/>
    </row>
    <row r="55" spans="1:10" ht="13.5" hidden="1" thickBot="1" x14ac:dyDescent="0.25">
      <c r="A55" s="714">
        <v>3</v>
      </c>
      <c r="B55" s="714"/>
      <c r="C55" s="714"/>
      <c r="D55" s="714"/>
      <c r="E55" s="714"/>
      <c r="F55" s="714"/>
      <c r="G55" s="714"/>
      <c r="H55" s="715"/>
      <c r="I55" s="732"/>
      <c r="J55" s="694"/>
    </row>
    <row r="56" spans="1:10" ht="14.25" hidden="1" thickTop="1" thickBot="1" x14ac:dyDescent="0.25">
      <c r="A56" s="531" t="s">
        <v>21</v>
      </c>
      <c r="B56" s="531" t="s">
        <v>202</v>
      </c>
      <c r="C56" s="531" t="s">
        <v>1</v>
      </c>
      <c r="D56" s="531" t="s">
        <v>1</v>
      </c>
      <c r="E56" s="531">
        <f>SUM(E53:E55)</f>
        <v>0</v>
      </c>
      <c r="F56" s="16">
        <f>SUM(F53:F55)</f>
        <v>0</v>
      </c>
      <c r="G56" s="16">
        <f>SUM(G53:G55)</f>
        <v>0</v>
      </c>
      <c r="H56" s="123"/>
      <c r="I56" s="97" t="s">
        <v>21</v>
      </c>
      <c r="J56" s="158"/>
    </row>
    <row r="57" spans="1:10" ht="14.25" hidden="1" thickTop="1" thickBot="1" x14ac:dyDescent="0.25">
      <c r="A57" s="531" t="s">
        <v>21</v>
      </c>
      <c r="B57" s="531" t="s">
        <v>245</v>
      </c>
      <c r="C57" s="531" t="s">
        <v>1</v>
      </c>
      <c r="D57" s="531" t="s">
        <v>1</v>
      </c>
      <c r="E57" s="531" t="s">
        <v>353</v>
      </c>
      <c r="F57" s="122" t="s">
        <v>360</v>
      </c>
      <c r="G57" s="531" t="s">
        <v>21</v>
      </c>
      <c r="H57" s="678"/>
      <c r="I57" s="97" t="s">
        <v>21</v>
      </c>
      <c r="J57" s="158"/>
    </row>
    <row r="58" spans="1:10" ht="14.25" hidden="1" thickTop="1" thickBot="1" x14ac:dyDescent="0.25">
      <c r="A58" s="531" t="s">
        <v>21</v>
      </c>
      <c r="B58" s="531" t="s">
        <v>21</v>
      </c>
      <c r="C58" s="531" t="s">
        <v>1</v>
      </c>
      <c r="D58" s="531" t="s">
        <v>1</v>
      </c>
      <c r="E58" s="589">
        <f>+E56/A55*100</f>
        <v>0</v>
      </c>
      <c r="F58" s="531">
        <f>+F56/A55*100</f>
        <v>0</v>
      </c>
      <c r="G58" s="531" t="s">
        <v>21</v>
      </c>
      <c r="H58" s="678"/>
      <c r="I58" s="97" t="s">
        <v>21</v>
      </c>
      <c r="J58" s="158"/>
    </row>
    <row r="59" spans="1:10" s="125" customFormat="1" ht="13.5" hidden="1" thickTop="1" x14ac:dyDescent="0.2">
      <c r="A59" s="156"/>
      <c r="B59" s="156"/>
      <c r="C59" s="156"/>
      <c r="D59" s="156"/>
      <c r="E59" s="179"/>
      <c r="F59" s="156"/>
      <c r="G59" s="156"/>
      <c r="H59" s="156"/>
      <c r="I59" s="156"/>
      <c r="J59" s="156"/>
    </row>
    <row r="60" spans="1:10" s="125" customFormat="1" hidden="1" x14ac:dyDescent="0.2">
      <c r="A60" s="156"/>
      <c r="B60" s="156"/>
      <c r="C60" s="156"/>
      <c r="D60" s="156"/>
      <c r="E60" s="179"/>
      <c r="F60" s="156"/>
      <c r="G60" s="156"/>
      <c r="H60" s="156"/>
      <c r="I60" s="156"/>
      <c r="J60" s="156"/>
    </row>
    <row r="61" spans="1:10" hidden="1" x14ac:dyDescent="0.2">
      <c r="A61" s="564" t="s">
        <v>362</v>
      </c>
      <c r="B61" s="564" t="s">
        <v>1</v>
      </c>
      <c r="C61" s="564" t="s">
        <v>1</v>
      </c>
      <c r="D61" s="564" t="s">
        <v>1</v>
      </c>
      <c r="E61" s="564" t="s">
        <v>1</v>
      </c>
      <c r="F61" s="564" t="s">
        <v>1</v>
      </c>
      <c r="G61" s="564" t="s">
        <v>1</v>
      </c>
      <c r="H61" s="564" t="s">
        <v>1</v>
      </c>
      <c r="I61" s="564" t="s">
        <v>1</v>
      </c>
      <c r="J61" s="564" t="s">
        <v>1</v>
      </c>
    </row>
    <row r="62" spans="1:10" ht="22.5" hidden="1" customHeight="1" thickBot="1" x14ac:dyDescent="0.25">
      <c r="A62" s="564" t="s">
        <v>1051</v>
      </c>
      <c r="B62" s="564" t="s">
        <v>1</v>
      </c>
      <c r="C62" s="564" t="s">
        <v>1</v>
      </c>
      <c r="D62" s="564" t="s">
        <v>1</v>
      </c>
      <c r="E62" s="564" t="s">
        <v>1</v>
      </c>
      <c r="F62" s="564" t="s">
        <v>1</v>
      </c>
      <c r="G62" s="564" t="s">
        <v>1</v>
      </c>
      <c r="H62" s="564" t="s">
        <v>1</v>
      </c>
      <c r="I62" s="564" t="s">
        <v>1</v>
      </c>
      <c r="J62" s="564" t="s">
        <v>1</v>
      </c>
    </row>
    <row r="63" spans="1:10" ht="38.1" hidden="1" customHeight="1" thickTop="1" thickBot="1" x14ac:dyDescent="0.25">
      <c r="A63" s="531" t="s">
        <v>196</v>
      </c>
      <c r="B63" s="531" t="s">
        <v>348</v>
      </c>
      <c r="C63" s="531" t="s">
        <v>1</v>
      </c>
      <c r="D63" s="531" t="s">
        <v>1</v>
      </c>
      <c r="E63" s="531" t="s">
        <v>355</v>
      </c>
      <c r="F63" s="531" t="s">
        <v>356</v>
      </c>
      <c r="G63" s="531" t="s">
        <v>357</v>
      </c>
      <c r="H63" s="678" t="s">
        <v>358</v>
      </c>
      <c r="I63" s="679"/>
      <c r="J63" s="161"/>
    </row>
    <row r="64" spans="1:10" ht="14.25" hidden="1" thickTop="1" thickBot="1" x14ac:dyDescent="0.25">
      <c r="A64" s="531" t="s">
        <v>1</v>
      </c>
      <c r="B64" s="531" t="s">
        <v>1</v>
      </c>
      <c r="C64" s="531" t="s">
        <v>1</v>
      </c>
      <c r="D64" s="531" t="s">
        <v>1</v>
      </c>
      <c r="E64" s="531" t="s">
        <v>1</v>
      </c>
      <c r="F64" s="531" t="s">
        <v>1</v>
      </c>
      <c r="G64" s="531" t="s">
        <v>1</v>
      </c>
      <c r="H64" s="531" t="s">
        <v>0</v>
      </c>
      <c r="I64" s="678" t="s">
        <v>93</v>
      </c>
      <c r="J64" s="729"/>
    </row>
    <row r="65" spans="1:10" ht="13.5" hidden="1" thickTop="1" x14ac:dyDescent="0.2">
      <c r="A65" s="4">
        <v>1</v>
      </c>
      <c r="B65" s="714"/>
      <c r="C65" s="714"/>
      <c r="D65" s="714"/>
      <c r="E65" s="4"/>
      <c r="F65" s="4"/>
      <c r="G65" s="4"/>
      <c r="H65" s="4"/>
      <c r="I65" s="128"/>
      <c r="J65" s="181"/>
    </row>
    <row r="66" spans="1:10" hidden="1" x14ac:dyDescent="0.2">
      <c r="A66" s="4">
        <v>2</v>
      </c>
      <c r="B66" s="714"/>
      <c r="C66" s="714"/>
      <c r="D66" s="714"/>
      <c r="E66" s="4"/>
      <c r="F66" s="4"/>
      <c r="G66" s="4"/>
      <c r="H66" s="4"/>
      <c r="I66" s="128"/>
      <c r="J66" s="181"/>
    </row>
    <row r="67" spans="1:10" ht="13.5" hidden="1" thickBot="1" x14ac:dyDescent="0.25">
      <c r="A67" s="714">
        <v>3</v>
      </c>
      <c r="B67" s="714"/>
      <c r="C67" s="714"/>
      <c r="D67" s="714"/>
      <c r="E67" s="714"/>
      <c r="F67" s="714"/>
      <c r="G67" s="714"/>
      <c r="H67" s="714"/>
      <c r="I67" s="715"/>
      <c r="J67" s="693"/>
    </row>
    <row r="68" spans="1:10" ht="14.25" hidden="1" thickTop="1" thickBot="1" x14ac:dyDescent="0.25">
      <c r="A68" s="531" t="s">
        <v>21</v>
      </c>
      <c r="B68" s="531" t="s">
        <v>202</v>
      </c>
      <c r="C68" s="531" t="s">
        <v>1</v>
      </c>
      <c r="D68" s="531" t="s">
        <v>1</v>
      </c>
      <c r="E68" s="531">
        <f t="shared" ref="E68:I68" si="1">SUM(E65:E67)</f>
        <v>0</v>
      </c>
      <c r="F68" s="531">
        <f t="shared" si="1"/>
        <v>0</v>
      </c>
      <c r="G68" s="531">
        <f t="shared" si="1"/>
        <v>0</v>
      </c>
      <c r="H68" s="19">
        <f t="shared" si="1"/>
        <v>0</v>
      </c>
      <c r="I68" s="123">
        <f t="shared" si="1"/>
        <v>0</v>
      </c>
      <c r="J68" s="180"/>
    </row>
    <row r="69" spans="1:10" ht="14.25" hidden="1" thickTop="1" thickBot="1" x14ac:dyDescent="0.25">
      <c r="A69" s="531" t="s">
        <v>21</v>
      </c>
      <c r="B69" s="531" t="s">
        <v>245</v>
      </c>
      <c r="C69" s="531" t="s">
        <v>1</v>
      </c>
      <c r="D69" s="531" t="s">
        <v>1</v>
      </c>
      <c r="E69" s="531" t="s">
        <v>21</v>
      </c>
      <c r="F69" s="531" t="s">
        <v>21</v>
      </c>
      <c r="G69" s="531" t="s">
        <v>359</v>
      </c>
      <c r="H69" s="531" t="s">
        <v>884</v>
      </c>
      <c r="I69" s="678" t="s">
        <v>21</v>
      </c>
      <c r="J69" s="729"/>
    </row>
    <row r="70" spans="1:10" ht="14.25" hidden="1" thickTop="1" thickBot="1" x14ac:dyDescent="0.25">
      <c r="A70" s="531" t="s">
        <v>21</v>
      </c>
      <c r="B70" s="531" t="s">
        <v>21</v>
      </c>
      <c r="C70" s="531" t="s">
        <v>1</v>
      </c>
      <c r="D70" s="531" t="s">
        <v>1</v>
      </c>
      <c r="E70" s="531" t="s">
        <v>21</v>
      </c>
      <c r="F70" s="531" t="s">
        <v>21</v>
      </c>
      <c r="G70" s="589" t="e">
        <f>+G68/E68*100</f>
        <v>#DIV/0!</v>
      </c>
      <c r="H70" s="589" t="e">
        <f>+H68/E68*100</f>
        <v>#DIV/0!</v>
      </c>
      <c r="I70" s="618" t="e">
        <f>+I68/E68*100</f>
        <v>#DIV/0!</v>
      </c>
      <c r="J70" s="733"/>
    </row>
    <row r="71" spans="1:10" s="125" customFormat="1" ht="13.5" hidden="1" thickTop="1" x14ac:dyDescent="0.2">
      <c r="A71" s="26"/>
      <c r="B71" s="26"/>
      <c r="C71" s="26"/>
      <c r="D71" s="26"/>
      <c r="E71" s="26"/>
      <c r="F71" s="26"/>
      <c r="G71" s="178"/>
      <c r="H71" s="178"/>
      <c r="I71" s="178"/>
      <c r="J71" s="179"/>
    </row>
    <row r="72" spans="1:10" s="125" customFormat="1" hidden="1" x14ac:dyDescent="0.2">
      <c r="A72" s="26"/>
      <c r="B72" s="26"/>
      <c r="C72" s="26"/>
      <c r="D72" s="26"/>
      <c r="E72" s="26"/>
      <c r="F72" s="26"/>
      <c r="G72" s="178"/>
      <c r="H72" s="178"/>
      <c r="I72" s="178"/>
      <c r="J72" s="179"/>
    </row>
    <row r="73" spans="1:10" x14ac:dyDescent="0.2">
      <c r="A73" s="564" t="s">
        <v>363</v>
      </c>
      <c r="B73" s="564" t="s">
        <v>1</v>
      </c>
      <c r="C73" s="564" t="s">
        <v>1</v>
      </c>
      <c r="D73" s="564" t="s">
        <v>1</v>
      </c>
      <c r="E73" s="564" t="s">
        <v>1</v>
      </c>
      <c r="F73" s="564" t="s">
        <v>1</v>
      </c>
      <c r="G73" s="564" t="s">
        <v>1</v>
      </c>
      <c r="H73" s="564" t="s">
        <v>1</v>
      </c>
      <c r="I73" s="564" t="s">
        <v>1</v>
      </c>
      <c r="J73" s="564" t="s">
        <v>1</v>
      </c>
    </row>
    <row r="74" spans="1:10" ht="13.5" thickBot="1" x14ac:dyDescent="0.25">
      <c r="A74" s="564" t="s">
        <v>1072</v>
      </c>
      <c r="B74" s="564" t="s">
        <v>1</v>
      </c>
      <c r="C74" s="564" t="s">
        <v>1</v>
      </c>
      <c r="D74" s="564" t="s">
        <v>1</v>
      </c>
      <c r="E74" s="564" t="s">
        <v>1</v>
      </c>
      <c r="F74" s="564" t="s">
        <v>1</v>
      </c>
      <c r="G74" s="564" t="s">
        <v>1</v>
      </c>
      <c r="H74" s="564" t="s">
        <v>1</v>
      </c>
      <c r="I74" s="564" t="s">
        <v>1</v>
      </c>
      <c r="J74" s="564" t="s">
        <v>1</v>
      </c>
    </row>
    <row r="75" spans="1:10" ht="38.1" customHeight="1" thickTop="1" thickBot="1" x14ac:dyDescent="0.25">
      <c r="A75" s="531" t="s">
        <v>196</v>
      </c>
      <c r="B75" s="531" t="s">
        <v>348</v>
      </c>
      <c r="C75" s="531" t="s">
        <v>1</v>
      </c>
      <c r="D75" s="531" t="s">
        <v>1</v>
      </c>
      <c r="E75" s="531" t="s">
        <v>349</v>
      </c>
      <c r="F75" s="678" t="s">
        <v>350</v>
      </c>
      <c r="G75" s="680"/>
      <c r="H75" s="717" t="s">
        <v>351</v>
      </c>
      <c r="I75" s="531" t="s">
        <v>352</v>
      </c>
    </row>
    <row r="76" spans="1:10" ht="38.1" customHeight="1" thickTop="1" thickBot="1" x14ac:dyDescent="0.25">
      <c r="A76" s="531" t="s">
        <v>1</v>
      </c>
      <c r="B76" s="531" t="s">
        <v>1</v>
      </c>
      <c r="C76" s="531" t="s">
        <v>1</v>
      </c>
      <c r="D76" s="531" t="s">
        <v>1</v>
      </c>
      <c r="E76" s="531" t="s">
        <v>1</v>
      </c>
      <c r="F76" s="10" t="s">
        <v>0</v>
      </c>
      <c r="G76" s="10" t="s">
        <v>93</v>
      </c>
      <c r="H76" s="718"/>
      <c r="I76" s="531" t="s">
        <v>1</v>
      </c>
    </row>
    <row r="77" spans="1:10" ht="13.5" thickTop="1" x14ac:dyDescent="0.2">
      <c r="A77" s="714" t="s">
        <v>0</v>
      </c>
      <c r="B77" s="714" t="s">
        <v>1127</v>
      </c>
      <c r="C77" s="714" t="s">
        <v>1</v>
      </c>
      <c r="D77" s="714" t="s">
        <v>1</v>
      </c>
      <c r="E77" s="414">
        <v>0</v>
      </c>
      <c r="F77" s="414">
        <v>0</v>
      </c>
      <c r="G77" s="414" t="s">
        <v>1128</v>
      </c>
      <c r="H77" s="414" t="s">
        <v>1128</v>
      </c>
      <c r="I77" s="714"/>
    </row>
    <row r="78" spans="1:10" x14ac:dyDescent="0.2">
      <c r="A78" s="714" t="s">
        <v>93</v>
      </c>
      <c r="B78" s="714" t="s">
        <v>1129</v>
      </c>
      <c r="C78" s="714"/>
      <c r="D78" s="714"/>
      <c r="E78" s="414">
        <v>0</v>
      </c>
      <c r="F78" s="414">
        <v>0</v>
      </c>
      <c r="G78" s="414">
        <v>0</v>
      </c>
      <c r="H78" s="414">
        <v>0</v>
      </c>
      <c r="I78" s="714"/>
    </row>
    <row r="79" spans="1:10" x14ac:dyDescent="0.2">
      <c r="A79" s="714" t="s">
        <v>94</v>
      </c>
      <c r="B79" s="714" t="s">
        <v>1130</v>
      </c>
      <c r="C79" s="714"/>
      <c r="D79" s="714"/>
      <c r="E79" s="414">
        <v>0</v>
      </c>
      <c r="F79" s="414">
        <v>0</v>
      </c>
      <c r="G79" s="414">
        <v>0</v>
      </c>
      <c r="H79" s="414">
        <v>0</v>
      </c>
      <c r="I79" s="714"/>
    </row>
    <row r="80" spans="1:10" x14ac:dyDescent="0.2">
      <c r="A80" s="714" t="s">
        <v>95</v>
      </c>
      <c r="B80" s="714"/>
      <c r="C80" s="714"/>
      <c r="D80" s="714"/>
      <c r="E80" s="714"/>
      <c r="F80" s="714"/>
      <c r="G80" s="714"/>
      <c r="H80" s="126"/>
      <c r="I80" s="714"/>
    </row>
    <row r="81" spans="1:10" x14ac:dyDescent="0.2">
      <c r="A81" s="714" t="s">
        <v>96</v>
      </c>
      <c r="B81" s="714"/>
      <c r="C81" s="714"/>
      <c r="D81" s="714"/>
      <c r="E81" s="714"/>
      <c r="F81" s="714"/>
      <c r="G81" s="714"/>
      <c r="H81" s="126"/>
      <c r="I81" s="714"/>
    </row>
    <row r="82" spans="1:10" x14ac:dyDescent="0.2">
      <c r="A82" s="714" t="s">
        <v>97</v>
      </c>
      <c r="B82" s="714"/>
      <c r="C82" s="714"/>
      <c r="D82" s="714"/>
      <c r="E82" s="714"/>
      <c r="F82" s="714"/>
      <c r="G82" s="714"/>
      <c r="H82" s="126"/>
      <c r="I82" s="714"/>
    </row>
    <row r="83" spans="1:10" x14ac:dyDescent="0.2">
      <c r="A83" s="714" t="s">
        <v>98</v>
      </c>
      <c r="B83" s="714"/>
      <c r="C83" s="714"/>
      <c r="D83" s="714"/>
      <c r="E83" s="714"/>
      <c r="F83" s="714"/>
      <c r="G83" s="714"/>
      <c r="H83" s="126"/>
      <c r="I83" s="714"/>
    </row>
    <row r="84" spans="1:10" ht="13.5" thickBot="1" x14ac:dyDescent="0.25">
      <c r="A84" s="714" t="s">
        <v>127</v>
      </c>
      <c r="B84" s="714"/>
      <c r="C84" s="714"/>
      <c r="D84" s="714"/>
      <c r="E84" s="714"/>
      <c r="F84" s="714"/>
      <c r="G84" s="714"/>
      <c r="H84" s="126"/>
      <c r="I84" s="714"/>
    </row>
    <row r="85" spans="1:10" ht="14.25" thickTop="1" thickBot="1" x14ac:dyDescent="0.25">
      <c r="A85" s="531" t="s">
        <v>21</v>
      </c>
      <c r="B85" s="531" t="s">
        <v>202</v>
      </c>
      <c r="C85" s="531" t="s">
        <v>1</v>
      </c>
      <c r="D85" s="531" t="s">
        <v>1</v>
      </c>
      <c r="E85" s="531">
        <f>SUM(E77:E84)</f>
        <v>0</v>
      </c>
      <c r="F85" s="531">
        <f>SUM(F77:F84)</f>
        <v>0</v>
      </c>
      <c r="G85" s="36">
        <f>SUM(G77:G84)</f>
        <v>0</v>
      </c>
      <c r="H85" s="97" t="s">
        <v>21</v>
      </c>
      <c r="I85" s="97"/>
    </row>
    <row r="86" spans="1:10" ht="14.25" thickTop="1" thickBot="1" x14ac:dyDescent="0.25">
      <c r="A86" s="531" t="s">
        <v>21</v>
      </c>
      <c r="B86" s="531" t="s">
        <v>245</v>
      </c>
      <c r="C86" s="531" t="s">
        <v>1</v>
      </c>
      <c r="D86" s="531" t="s">
        <v>1</v>
      </c>
      <c r="E86" s="531" t="s">
        <v>353</v>
      </c>
      <c r="F86" s="122" t="s">
        <v>360</v>
      </c>
      <c r="G86" s="531" t="s">
        <v>21</v>
      </c>
      <c r="H86" s="97" t="s">
        <v>21</v>
      </c>
      <c r="I86" s="97"/>
    </row>
    <row r="87" spans="1:10" ht="14.25" thickTop="1" thickBot="1" x14ac:dyDescent="0.25">
      <c r="A87" s="531" t="s">
        <v>21</v>
      </c>
      <c r="B87" s="531" t="s">
        <v>21</v>
      </c>
      <c r="C87" s="531" t="s">
        <v>1</v>
      </c>
      <c r="D87" s="531" t="s">
        <v>1</v>
      </c>
      <c r="E87" s="589">
        <f>+E85/A84*100</f>
        <v>0</v>
      </c>
      <c r="F87" s="531">
        <f>+F85/A84*100</f>
        <v>0</v>
      </c>
      <c r="G87" s="531" t="s">
        <v>21</v>
      </c>
      <c r="H87" s="97" t="s">
        <v>21</v>
      </c>
      <c r="I87" s="97"/>
    </row>
    <row r="88" spans="1:10" s="125" customFormat="1" ht="13.5" thickTop="1" x14ac:dyDescent="0.2">
      <c r="A88" s="156"/>
      <c r="B88" s="156"/>
      <c r="C88" s="156"/>
      <c r="D88" s="156"/>
      <c r="E88" s="179"/>
      <c r="F88" s="156"/>
      <c r="G88" s="156"/>
      <c r="H88" s="158"/>
      <c r="I88" s="158"/>
    </row>
    <row r="89" spans="1:10" s="125" customFormat="1" x14ac:dyDescent="0.2">
      <c r="A89" s="156"/>
      <c r="B89" s="156"/>
      <c r="C89" s="156"/>
      <c r="D89" s="156"/>
      <c r="E89" s="179"/>
      <c r="F89" s="156"/>
      <c r="G89" s="156"/>
      <c r="H89" s="158"/>
      <c r="I89" s="158"/>
    </row>
    <row r="90" spans="1:10" x14ac:dyDescent="0.2">
      <c r="A90" s="564" t="s">
        <v>365</v>
      </c>
      <c r="B90" s="564" t="s">
        <v>1</v>
      </c>
      <c r="C90" s="564" t="s">
        <v>1</v>
      </c>
      <c r="D90" s="564" t="s">
        <v>1</v>
      </c>
      <c r="E90" s="564" t="s">
        <v>1</v>
      </c>
      <c r="F90" s="564" t="s">
        <v>1</v>
      </c>
      <c r="G90" s="564" t="s">
        <v>1</v>
      </c>
      <c r="H90" s="564" t="s">
        <v>1</v>
      </c>
      <c r="I90" s="564" t="s">
        <v>1</v>
      </c>
      <c r="J90" s="564" t="s">
        <v>1</v>
      </c>
    </row>
    <row r="91" spans="1:10" ht="19.5" customHeight="1" thickBot="1" x14ac:dyDescent="0.25">
      <c r="A91" s="564" t="s">
        <v>1052</v>
      </c>
      <c r="B91" s="564" t="s">
        <v>1</v>
      </c>
      <c r="C91" s="564" t="s">
        <v>1</v>
      </c>
      <c r="D91" s="564" t="s">
        <v>1</v>
      </c>
      <c r="E91" s="564" t="s">
        <v>1</v>
      </c>
      <c r="F91" s="564" t="s">
        <v>1</v>
      </c>
      <c r="G91" s="564" t="s">
        <v>1</v>
      </c>
      <c r="H91" s="564" t="s">
        <v>1</v>
      </c>
      <c r="I91" s="564" t="s">
        <v>1</v>
      </c>
      <c r="J91" s="564" t="s">
        <v>1</v>
      </c>
    </row>
    <row r="92" spans="1:10" ht="38.1" customHeight="1" thickTop="1" thickBot="1" x14ac:dyDescent="0.25">
      <c r="A92" s="531" t="s">
        <v>196</v>
      </c>
      <c r="B92" s="531" t="s">
        <v>348</v>
      </c>
      <c r="C92" s="531" t="s">
        <v>1</v>
      </c>
      <c r="D92" s="531" t="s">
        <v>1</v>
      </c>
      <c r="E92" s="531" t="s">
        <v>355</v>
      </c>
      <c r="F92" s="531" t="s">
        <v>356</v>
      </c>
      <c r="G92" s="531" t="s">
        <v>357</v>
      </c>
      <c r="H92" s="678" t="s">
        <v>358</v>
      </c>
      <c r="I92" s="679"/>
      <c r="J92" s="161"/>
    </row>
    <row r="93" spans="1:10" ht="14.25" thickTop="1" thickBot="1" x14ac:dyDescent="0.25">
      <c r="A93" s="531" t="s">
        <v>1</v>
      </c>
      <c r="B93" s="531" t="s">
        <v>1</v>
      </c>
      <c r="C93" s="531" t="s">
        <v>1</v>
      </c>
      <c r="D93" s="531" t="s">
        <v>1</v>
      </c>
      <c r="E93" s="531" t="s">
        <v>1</v>
      </c>
      <c r="F93" s="531" t="s">
        <v>1</v>
      </c>
      <c r="G93" s="531" t="s">
        <v>1</v>
      </c>
      <c r="H93" s="531" t="s">
        <v>0</v>
      </c>
      <c r="I93" s="678" t="s">
        <v>93</v>
      </c>
      <c r="J93" s="729"/>
    </row>
    <row r="94" spans="1:10" ht="13.5" thickTop="1" x14ac:dyDescent="0.2">
      <c r="A94" s="714" t="s">
        <v>0</v>
      </c>
      <c r="B94" s="714" t="s">
        <v>1127</v>
      </c>
      <c r="C94" s="714" t="s">
        <v>1</v>
      </c>
      <c r="D94" s="714" t="s">
        <v>1</v>
      </c>
      <c r="E94" s="414">
        <v>99</v>
      </c>
      <c r="F94" s="414">
        <v>99</v>
      </c>
      <c r="G94" s="414">
        <v>0</v>
      </c>
      <c r="H94" s="714"/>
      <c r="I94" s="715"/>
      <c r="J94" s="693"/>
    </row>
    <row r="95" spans="1:10" x14ac:dyDescent="0.2">
      <c r="A95" s="714" t="s">
        <v>93</v>
      </c>
      <c r="B95" s="714" t="s">
        <v>1129</v>
      </c>
      <c r="C95" s="714"/>
      <c r="D95" s="714"/>
      <c r="E95" s="414">
        <v>142</v>
      </c>
      <c r="F95" s="414">
        <v>142</v>
      </c>
      <c r="G95" s="414">
        <v>0</v>
      </c>
      <c r="H95" s="714"/>
      <c r="I95" s="715"/>
      <c r="J95" s="693"/>
    </row>
    <row r="96" spans="1:10" x14ac:dyDescent="0.2">
      <c r="A96" s="714" t="s">
        <v>94</v>
      </c>
      <c r="B96" s="714" t="s">
        <v>1130</v>
      </c>
      <c r="C96" s="714"/>
      <c r="D96" s="714"/>
      <c r="E96" s="414">
        <v>175</v>
      </c>
      <c r="F96" s="414">
        <v>175</v>
      </c>
      <c r="G96" s="414">
        <v>0</v>
      </c>
      <c r="H96" s="714"/>
      <c r="I96" s="715"/>
      <c r="J96" s="693"/>
    </row>
    <row r="97" spans="1:11" x14ac:dyDescent="0.2">
      <c r="A97" s="714" t="s">
        <v>95</v>
      </c>
      <c r="B97" s="714"/>
      <c r="C97" s="714"/>
      <c r="D97" s="714"/>
      <c r="E97" s="714"/>
      <c r="F97" s="714"/>
      <c r="G97" s="714"/>
      <c r="H97" s="714"/>
      <c r="I97" s="715"/>
      <c r="J97" s="693"/>
    </row>
    <row r="98" spans="1:11" x14ac:dyDescent="0.2">
      <c r="A98" s="714" t="s">
        <v>96</v>
      </c>
      <c r="B98" s="714"/>
      <c r="C98" s="714"/>
      <c r="D98" s="714"/>
      <c r="E98" s="714"/>
      <c r="F98" s="714"/>
      <c r="G98" s="714"/>
      <c r="H98" s="714"/>
      <c r="I98" s="715"/>
      <c r="J98" s="693"/>
    </row>
    <row r="99" spans="1:11" x14ac:dyDescent="0.2">
      <c r="A99" s="714" t="s">
        <v>97</v>
      </c>
      <c r="B99" s="714"/>
      <c r="C99" s="714"/>
      <c r="D99" s="714"/>
      <c r="E99" s="714"/>
      <c r="F99" s="714"/>
      <c r="G99" s="714"/>
      <c r="H99" s="714"/>
      <c r="I99" s="715"/>
      <c r="J99" s="693"/>
    </row>
    <row r="100" spans="1:11" x14ac:dyDescent="0.2">
      <c r="A100" s="714" t="s">
        <v>98</v>
      </c>
      <c r="B100" s="714"/>
      <c r="C100" s="714"/>
      <c r="D100" s="714"/>
      <c r="E100" s="714"/>
      <c r="F100" s="714"/>
      <c r="G100" s="714"/>
      <c r="H100" s="714"/>
      <c r="I100" s="715"/>
      <c r="J100" s="693"/>
    </row>
    <row r="101" spans="1:11" ht="13.5" thickBot="1" x14ac:dyDescent="0.25">
      <c r="A101" s="714" t="s">
        <v>127</v>
      </c>
      <c r="B101" s="714"/>
      <c r="C101" s="714"/>
      <c r="D101" s="714"/>
      <c r="E101" s="714"/>
      <c r="F101" s="714"/>
      <c r="G101" s="714"/>
      <c r="H101" s="714"/>
      <c r="I101" s="715"/>
      <c r="J101" s="693"/>
    </row>
    <row r="102" spans="1:11" ht="14.25" thickTop="1" thickBot="1" x14ac:dyDescent="0.25">
      <c r="A102" s="531" t="s">
        <v>21</v>
      </c>
      <c r="B102" s="531" t="s">
        <v>202</v>
      </c>
      <c r="C102" s="531" t="s">
        <v>1</v>
      </c>
      <c r="D102" s="531" t="s">
        <v>1</v>
      </c>
      <c r="E102" s="593">
        <f t="shared" ref="E102:I102" si="2">SUM(E94:E101)</f>
        <v>416</v>
      </c>
      <c r="F102" s="24">
        <f t="shared" si="2"/>
        <v>416</v>
      </c>
      <c r="G102" s="24">
        <f t="shared" si="2"/>
        <v>0</v>
      </c>
      <c r="H102" s="24">
        <f t="shared" si="2"/>
        <v>0</v>
      </c>
      <c r="I102" s="129">
        <f t="shared" si="2"/>
        <v>0</v>
      </c>
      <c r="J102" s="182"/>
      <c r="K102" s="44"/>
    </row>
    <row r="103" spans="1:11" ht="14.25" thickTop="1" thickBot="1" x14ac:dyDescent="0.25">
      <c r="A103" s="531" t="s">
        <v>21</v>
      </c>
      <c r="B103" s="531" t="s">
        <v>245</v>
      </c>
      <c r="C103" s="531" t="s">
        <v>1</v>
      </c>
      <c r="D103" s="531" t="s">
        <v>1</v>
      </c>
      <c r="E103" s="531" t="s">
        <v>21</v>
      </c>
      <c r="F103" s="531" t="s">
        <v>21</v>
      </c>
      <c r="G103" s="531" t="s">
        <v>359</v>
      </c>
      <c r="H103" s="531" t="s">
        <v>884</v>
      </c>
      <c r="I103" s="678" t="s">
        <v>21</v>
      </c>
      <c r="J103" s="729"/>
    </row>
    <row r="104" spans="1:11" ht="14.25" thickTop="1" thickBot="1" x14ac:dyDescent="0.25">
      <c r="A104" s="531" t="s">
        <v>21</v>
      </c>
      <c r="B104" s="531" t="s">
        <v>21</v>
      </c>
      <c r="C104" s="531" t="s">
        <v>1</v>
      </c>
      <c r="D104" s="531" t="s">
        <v>1</v>
      </c>
      <c r="E104" s="531" t="s">
        <v>21</v>
      </c>
      <c r="F104" s="531" t="s">
        <v>21</v>
      </c>
      <c r="G104" s="589">
        <f>+G102/E102*100</f>
        <v>0</v>
      </c>
      <c r="H104" s="622">
        <f>+H102/E102*100</f>
        <v>0</v>
      </c>
      <c r="I104" s="618">
        <f>+I102/E102*100</f>
        <v>0</v>
      </c>
      <c r="J104" s="729"/>
    </row>
    <row r="105" spans="1:11" s="125" customFormat="1" ht="13.5" thickTop="1" x14ac:dyDescent="0.2">
      <c r="A105" s="26"/>
      <c r="B105" s="26"/>
      <c r="C105" s="26"/>
      <c r="D105" s="26"/>
      <c r="E105" s="26"/>
      <c r="F105" s="26"/>
      <c r="G105" s="178"/>
      <c r="H105" s="183"/>
      <c r="I105" s="178"/>
      <c r="J105" s="156"/>
    </row>
    <row r="107" spans="1:11" ht="15" x14ac:dyDescent="0.25">
      <c r="A107" s="725" t="s">
        <v>367</v>
      </c>
      <c r="B107" s="725" t="s">
        <v>1</v>
      </c>
    </row>
    <row r="108" spans="1:11" ht="15" x14ac:dyDescent="0.25">
      <c r="A108" s="726" t="s">
        <v>368</v>
      </c>
      <c r="B108" s="726" t="s">
        <v>1</v>
      </c>
      <c r="C108" s="726" t="s">
        <v>1</v>
      </c>
      <c r="D108" s="726" t="s">
        <v>1</v>
      </c>
      <c r="E108" s="726" t="s">
        <v>1</v>
      </c>
      <c r="F108" s="726" t="s">
        <v>1</v>
      </c>
    </row>
    <row r="110" spans="1:11" x14ac:dyDescent="0.2">
      <c r="A110" s="564" t="s">
        <v>369</v>
      </c>
      <c r="B110" s="564" t="s">
        <v>1</v>
      </c>
      <c r="C110" s="564" t="s">
        <v>1</v>
      </c>
      <c r="D110" s="564" t="s">
        <v>1</v>
      </c>
      <c r="E110" s="564" t="s">
        <v>1</v>
      </c>
      <c r="F110" s="564" t="s">
        <v>1</v>
      </c>
      <c r="G110" s="564" t="s">
        <v>1</v>
      </c>
      <c r="H110" s="564" t="s">
        <v>1</v>
      </c>
      <c r="I110" s="564" t="s">
        <v>1</v>
      </c>
      <c r="J110" s="564" t="s">
        <v>1</v>
      </c>
      <c r="K110" s="564" t="s">
        <v>1</v>
      </c>
    </row>
    <row r="111" spans="1:11" ht="13.5" thickBot="1" x14ac:dyDescent="0.25">
      <c r="A111" s="564" t="s">
        <v>380</v>
      </c>
      <c r="B111" s="564" t="s">
        <v>1</v>
      </c>
      <c r="C111" s="564" t="s">
        <v>1</v>
      </c>
      <c r="D111" s="564" t="s">
        <v>1</v>
      </c>
      <c r="E111" s="564" t="s">
        <v>1</v>
      </c>
      <c r="F111" s="564" t="s">
        <v>1</v>
      </c>
      <c r="G111" s="564" t="s">
        <v>1</v>
      </c>
      <c r="H111" s="564" t="s">
        <v>1</v>
      </c>
      <c r="I111" s="564" t="s">
        <v>1</v>
      </c>
      <c r="J111" s="564" t="s">
        <v>1</v>
      </c>
      <c r="K111" s="564" t="s">
        <v>1</v>
      </c>
    </row>
    <row r="112" spans="1:11" ht="50.1" customHeight="1" thickTop="1" thickBot="1" x14ac:dyDescent="0.25">
      <c r="A112" s="531" t="s">
        <v>196</v>
      </c>
      <c r="B112" s="531" t="s">
        <v>348</v>
      </c>
      <c r="C112" s="531" t="s">
        <v>1</v>
      </c>
      <c r="D112" s="531" t="s">
        <v>1</v>
      </c>
      <c r="E112" s="531" t="s">
        <v>370</v>
      </c>
      <c r="F112" s="531" t="s">
        <v>371</v>
      </c>
      <c r="G112" s="10" t="s">
        <v>372</v>
      </c>
      <c r="H112" s="531" t="s">
        <v>373</v>
      </c>
      <c r="I112" s="531" t="s">
        <v>1</v>
      </c>
      <c r="J112" s="10" t="s">
        <v>374</v>
      </c>
      <c r="K112" s="531" t="s">
        <v>375</v>
      </c>
    </row>
    <row r="113" spans="1:11" ht="22.5" customHeight="1" thickTop="1" x14ac:dyDescent="0.2">
      <c r="A113" s="714" t="s">
        <v>0</v>
      </c>
      <c r="B113" s="714" t="s">
        <v>1126</v>
      </c>
      <c r="C113" s="714"/>
      <c r="D113" s="714"/>
      <c r="E113" s="414">
        <v>411</v>
      </c>
      <c r="F113" s="414">
        <v>0</v>
      </c>
      <c r="G113" s="414">
        <v>0</v>
      </c>
      <c r="H113" s="714"/>
      <c r="I113" s="714"/>
      <c r="J113" s="714"/>
      <c r="K113" s="714"/>
    </row>
    <row r="114" spans="1:11" ht="19.5" customHeight="1" x14ac:dyDescent="0.2">
      <c r="A114" s="714" t="s">
        <v>93</v>
      </c>
      <c r="B114" s="714"/>
      <c r="C114" s="714"/>
      <c r="D114" s="714"/>
      <c r="E114" s="4"/>
      <c r="F114" s="714"/>
      <c r="G114" s="714"/>
      <c r="H114" s="714"/>
      <c r="I114" s="714"/>
      <c r="J114" s="714"/>
      <c r="K114" s="714"/>
    </row>
    <row r="115" spans="1:11" ht="19.5" customHeight="1" x14ac:dyDescent="0.2">
      <c r="A115" s="714" t="s">
        <v>94</v>
      </c>
      <c r="B115" s="714"/>
      <c r="C115" s="714"/>
      <c r="D115" s="714"/>
      <c r="E115" s="714"/>
      <c r="F115" s="714"/>
      <c r="G115" s="714"/>
      <c r="H115" s="714"/>
      <c r="I115" s="714"/>
      <c r="J115" s="714"/>
      <c r="K115" s="714"/>
    </row>
    <row r="116" spans="1:11" ht="15.75" customHeight="1" x14ac:dyDescent="0.2">
      <c r="A116" s="714" t="s">
        <v>95</v>
      </c>
      <c r="B116" s="714"/>
      <c r="C116" s="714"/>
      <c r="D116" s="714"/>
      <c r="E116" s="4"/>
      <c r="F116" s="714"/>
      <c r="G116" s="714"/>
      <c r="H116" s="714"/>
      <c r="I116" s="714"/>
      <c r="J116" s="714"/>
      <c r="K116" s="714"/>
    </row>
    <row r="117" spans="1:11" ht="15.75" customHeight="1" x14ac:dyDescent="0.2">
      <c r="A117" s="714" t="s">
        <v>96</v>
      </c>
      <c r="B117" s="714"/>
      <c r="C117" s="714"/>
      <c r="D117" s="714"/>
      <c r="E117" s="4"/>
      <c r="F117" s="714"/>
      <c r="G117" s="714"/>
      <c r="H117" s="714"/>
      <c r="I117" s="714"/>
      <c r="J117" s="714"/>
      <c r="K117" s="714"/>
    </row>
    <row r="118" spans="1:11" ht="12" customHeight="1" x14ac:dyDescent="0.2">
      <c r="A118" s="714" t="s">
        <v>97</v>
      </c>
      <c r="B118" s="714"/>
      <c r="C118" s="714"/>
      <c r="D118" s="714"/>
      <c r="E118" s="4"/>
      <c r="F118" s="714"/>
      <c r="G118" s="714"/>
      <c r="H118" s="714"/>
      <c r="I118" s="714"/>
      <c r="J118" s="714"/>
      <c r="K118" s="714"/>
    </row>
    <row r="119" spans="1:11" ht="26.25" customHeight="1" x14ac:dyDescent="0.2">
      <c r="A119" s="714" t="s">
        <v>98</v>
      </c>
      <c r="B119" s="714"/>
      <c r="C119" s="714"/>
      <c r="D119" s="714"/>
      <c r="E119" s="4"/>
      <c r="F119" s="714"/>
      <c r="G119" s="714"/>
      <c r="H119" s="714"/>
      <c r="I119" s="714"/>
      <c r="J119" s="714"/>
      <c r="K119" s="714"/>
    </row>
    <row r="120" spans="1:11" ht="30" customHeight="1" x14ac:dyDescent="0.2">
      <c r="A120" s="714" t="s">
        <v>127</v>
      </c>
      <c r="B120" s="714"/>
      <c r="C120" s="714"/>
      <c r="D120" s="714"/>
      <c r="E120" s="4"/>
      <c r="F120" s="714"/>
      <c r="G120" s="714"/>
      <c r="H120" s="714"/>
      <c r="I120" s="714"/>
      <c r="J120" s="714"/>
      <c r="K120" s="714"/>
    </row>
    <row r="121" spans="1:11" ht="21" customHeight="1" x14ac:dyDescent="0.2">
      <c r="A121" s="714" t="s">
        <v>126</v>
      </c>
      <c r="B121" s="714"/>
      <c r="C121" s="714"/>
      <c r="D121" s="714"/>
      <c r="E121" s="4"/>
      <c r="F121" s="714"/>
      <c r="G121" s="714"/>
      <c r="H121" s="714"/>
      <c r="I121" s="714"/>
      <c r="J121" s="714"/>
      <c r="K121" s="714"/>
    </row>
    <row r="122" spans="1:11" ht="18.75" customHeight="1" x14ac:dyDescent="0.2">
      <c r="A122" s="714" t="s">
        <v>128</v>
      </c>
      <c r="B122" s="714"/>
      <c r="C122" s="714"/>
      <c r="D122" s="714"/>
      <c r="E122" s="4"/>
      <c r="F122" s="714"/>
      <c r="G122" s="714"/>
      <c r="H122" s="714"/>
      <c r="I122" s="714"/>
      <c r="J122" s="714"/>
      <c r="K122" s="714"/>
    </row>
    <row r="123" spans="1:11" ht="18" customHeight="1" x14ac:dyDescent="0.2">
      <c r="A123" s="714" t="s">
        <v>129</v>
      </c>
      <c r="B123" s="714"/>
      <c r="C123" s="714"/>
      <c r="D123" s="714"/>
      <c r="E123" s="4"/>
      <c r="F123" s="714"/>
      <c r="G123" s="714"/>
      <c r="H123" s="714"/>
      <c r="I123" s="714"/>
      <c r="J123" s="714"/>
      <c r="K123" s="714"/>
    </row>
    <row r="124" spans="1:11" ht="17.25" customHeight="1" x14ac:dyDescent="0.2">
      <c r="A124" s="714" t="s">
        <v>69</v>
      </c>
      <c r="B124" s="714"/>
      <c r="C124" s="714"/>
      <c r="D124" s="714"/>
      <c r="E124" s="4"/>
      <c r="F124" s="714"/>
      <c r="G124" s="714"/>
      <c r="H124" s="714"/>
      <c r="I124" s="714"/>
      <c r="J124" s="714"/>
      <c r="K124" s="714"/>
    </row>
    <row r="125" spans="1:11" ht="13.5" customHeight="1" thickBot="1" x14ac:dyDescent="0.25">
      <c r="A125" s="714" t="s">
        <v>130</v>
      </c>
      <c r="B125" s="714"/>
      <c r="C125" s="714"/>
      <c r="D125" s="714"/>
      <c r="E125" s="4"/>
      <c r="F125" s="714"/>
      <c r="G125" s="714"/>
      <c r="H125" s="714"/>
      <c r="I125" s="714"/>
      <c r="J125" s="714"/>
      <c r="K125" s="714"/>
    </row>
    <row r="126" spans="1:11" ht="14.25" thickTop="1" thickBot="1" x14ac:dyDescent="0.25">
      <c r="A126" s="531" t="s">
        <v>21</v>
      </c>
      <c r="B126" s="531" t="s">
        <v>202</v>
      </c>
      <c r="C126" s="531" t="s">
        <v>1</v>
      </c>
      <c r="D126" s="531" t="s">
        <v>1</v>
      </c>
      <c r="E126" s="531">
        <f>SUM(E113:E125)</f>
        <v>411</v>
      </c>
      <c r="F126" s="19">
        <f>SUM(F113:F125)</f>
        <v>0</v>
      </c>
      <c r="G126" s="531">
        <f>SUM(G113:G125)</f>
        <v>0</v>
      </c>
      <c r="H126" s="531" t="s">
        <v>21</v>
      </c>
      <c r="I126" s="531" t="s">
        <v>1</v>
      </c>
      <c r="J126" s="531" t="s">
        <v>21</v>
      </c>
      <c r="K126" s="531" t="s">
        <v>1</v>
      </c>
    </row>
    <row r="127" spans="1:11" ht="14.25" thickTop="1" thickBot="1" x14ac:dyDescent="0.25">
      <c r="B127" s="531" t="s">
        <v>245</v>
      </c>
      <c r="C127" s="531" t="s">
        <v>1</v>
      </c>
      <c r="D127" s="531" t="s">
        <v>1</v>
      </c>
      <c r="E127" s="531" t="s">
        <v>21</v>
      </c>
      <c r="F127" s="531" t="s">
        <v>376</v>
      </c>
      <c r="G127" s="531" t="s">
        <v>377</v>
      </c>
      <c r="H127" s="531" t="s">
        <v>21</v>
      </c>
      <c r="I127" s="531" t="s">
        <v>1</v>
      </c>
      <c r="J127" s="531" t="s">
        <v>21</v>
      </c>
      <c r="K127" s="531" t="s">
        <v>1</v>
      </c>
    </row>
    <row r="128" spans="1:11" ht="14.25" thickTop="1" thickBot="1" x14ac:dyDescent="0.25">
      <c r="B128" s="531" t="s">
        <v>21</v>
      </c>
      <c r="C128" s="531" t="s">
        <v>1</v>
      </c>
      <c r="D128" s="531" t="s">
        <v>1</v>
      </c>
      <c r="E128" s="531" t="s">
        <v>21</v>
      </c>
      <c r="F128" s="589">
        <f>+F126/E126*100</f>
        <v>0</v>
      </c>
      <c r="G128" s="589">
        <f>+G126/A125*100</f>
        <v>0</v>
      </c>
      <c r="H128" s="531" t="s">
        <v>21</v>
      </c>
      <c r="I128" s="531" t="s">
        <v>1</v>
      </c>
      <c r="J128" s="531" t="s">
        <v>21</v>
      </c>
      <c r="K128" s="531" t="s">
        <v>1</v>
      </c>
    </row>
    <row r="131" spans="1:11" hidden="1" x14ac:dyDescent="0.2">
      <c r="A131" s="564" t="s">
        <v>378</v>
      </c>
      <c r="B131" s="564" t="s">
        <v>1</v>
      </c>
      <c r="C131" s="564" t="s">
        <v>1</v>
      </c>
      <c r="D131" s="564" t="s">
        <v>1</v>
      </c>
      <c r="E131" s="564" t="s">
        <v>1</v>
      </c>
      <c r="F131" s="564" t="s">
        <v>1</v>
      </c>
      <c r="G131" s="564" t="s">
        <v>1</v>
      </c>
      <c r="H131" s="564" t="s">
        <v>1</v>
      </c>
      <c r="I131" s="564" t="s">
        <v>1</v>
      </c>
      <c r="J131" s="564" t="s">
        <v>1</v>
      </c>
      <c r="K131" s="564" t="s">
        <v>1</v>
      </c>
    </row>
    <row r="132" spans="1:11" ht="13.5" hidden="1" thickBot="1" x14ac:dyDescent="0.25">
      <c r="A132" s="564" t="s">
        <v>1053</v>
      </c>
      <c r="B132" s="564" t="s">
        <v>1</v>
      </c>
      <c r="C132" s="564" t="s">
        <v>1</v>
      </c>
      <c r="D132" s="564" t="s">
        <v>1</v>
      </c>
      <c r="E132" s="564" t="s">
        <v>1</v>
      </c>
      <c r="F132" s="564" t="s">
        <v>1</v>
      </c>
      <c r="G132" s="564" t="s">
        <v>1</v>
      </c>
      <c r="H132" s="564" t="s">
        <v>1</v>
      </c>
      <c r="I132" s="564" t="s">
        <v>1</v>
      </c>
      <c r="J132" s="564" t="s">
        <v>1</v>
      </c>
      <c r="K132" s="564" t="s">
        <v>1</v>
      </c>
    </row>
    <row r="133" spans="1:11" ht="50.1" hidden="1" customHeight="1" thickTop="1" thickBot="1" x14ac:dyDescent="0.25">
      <c r="A133" s="531" t="s">
        <v>196</v>
      </c>
      <c r="B133" s="531" t="s">
        <v>348</v>
      </c>
      <c r="C133" s="531" t="s">
        <v>1</v>
      </c>
      <c r="D133" s="531" t="s">
        <v>1</v>
      </c>
      <c r="E133" s="531" t="s">
        <v>370</v>
      </c>
      <c r="F133" s="531" t="s">
        <v>371</v>
      </c>
      <c r="G133" s="10" t="s">
        <v>372</v>
      </c>
      <c r="H133" s="531" t="s">
        <v>373</v>
      </c>
      <c r="I133" s="531" t="s">
        <v>1</v>
      </c>
      <c r="J133" s="10" t="s">
        <v>374</v>
      </c>
      <c r="K133" s="531" t="s">
        <v>375</v>
      </c>
    </row>
    <row r="134" spans="1:11" ht="21.75" hidden="1" customHeight="1" thickTop="1" x14ac:dyDescent="0.2">
      <c r="A134" s="4" t="s">
        <v>0</v>
      </c>
      <c r="B134" s="714"/>
      <c r="C134" s="714"/>
      <c r="D134" s="714"/>
      <c r="E134" s="4"/>
      <c r="F134" s="4"/>
      <c r="G134" s="4"/>
      <c r="H134" s="714"/>
      <c r="I134" s="714"/>
      <c r="J134" s="4"/>
      <c r="K134" s="4"/>
    </row>
    <row r="135" spans="1:11" ht="21.75" hidden="1" customHeight="1" x14ac:dyDescent="0.2">
      <c r="A135" s="4">
        <v>2</v>
      </c>
      <c r="B135" s="714"/>
      <c r="C135" s="714"/>
      <c r="D135" s="714"/>
      <c r="E135" s="4"/>
      <c r="F135" s="4"/>
      <c r="G135" s="4"/>
      <c r="H135" s="714"/>
      <c r="I135" s="714"/>
      <c r="J135" s="4"/>
      <c r="K135" s="4"/>
    </row>
    <row r="136" spans="1:11" ht="30" hidden="1" customHeight="1" thickBot="1" x14ac:dyDescent="0.25">
      <c r="A136" s="714">
        <v>3</v>
      </c>
      <c r="B136" s="714"/>
      <c r="C136" s="714"/>
      <c r="D136" s="714"/>
      <c r="E136" s="714"/>
      <c r="F136" s="714"/>
      <c r="G136" s="714"/>
      <c r="H136" s="714"/>
      <c r="I136" s="714"/>
      <c r="J136" s="714"/>
      <c r="K136" s="714"/>
    </row>
    <row r="137" spans="1:11" ht="14.25" hidden="1" thickTop="1" thickBot="1" x14ac:dyDescent="0.25">
      <c r="A137" s="531" t="s">
        <v>21</v>
      </c>
      <c r="B137" s="531" t="s">
        <v>202</v>
      </c>
      <c r="C137" s="531" t="s">
        <v>1</v>
      </c>
      <c r="D137" s="531" t="s">
        <v>1</v>
      </c>
      <c r="E137" s="593">
        <f>SUM(E134:E136)</f>
        <v>0</v>
      </c>
      <c r="F137" s="24">
        <f>SUM(F134:F136)</f>
        <v>0</v>
      </c>
      <c r="G137" s="24">
        <f>SUM(G134:G136)</f>
        <v>0</v>
      </c>
      <c r="H137" s="531" t="s">
        <v>21</v>
      </c>
      <c r="I137" s="531" t="s">
        <v>1</v>
      </c>
      <c r="J137" s="531" t="s">
        <v>21</v>
      </c>
      <c r="K137" s="531" t="s">
        <v>1</v>
      </c>
    </row>
    <row r="138" spans="1:11" ht="14.25" hidden="1" thickTop="1" thickBot="1" x14ac:dyDescent="0.25">
      <c r="B138" s="531" t="s">
        <v>245</v>
      </c>
      <c r="C138" s="531" t="s">
        <v>1</v>
      </c>
      <c r="D138" s="531" t="s">
        <v>1</v>
      </c>
      <c r="E138" s="531" t="s">
        <v>21</v>
      </c>
      <c r="F138" s="531" t="s">
        <v>376</v>
      </c>
      <c r="G138" s="531" t="s">
        <v>377</v>
      </c>
      <c r="H138" s="531" t="s">
        <v>21</v>
      </c>
      <c r="I138" s="531" t="s">
        <v>1</v>
      </c>
      <c r="J138" s="531" t="s">
        <v>21</v>
      </c>
      <c r="K138" s="531" t="s">
        <v>1</v>
      </c>
    </row>
    <row r="139" spans="1:11" ht="14.25" hidden="1" thickTop="1" thickBot="1" x14ac:dyDescent="0.25">
      <c r="B139" s="531" t="s">
        <v>21</v>
      </c>
      <c r="C139" s="531" t="s">
        <v>1</v>
      </c>
      <c r="D139" s="531" t="s">
        <v>1</v>
      </c>
      <c r="E139" s="531" t="s">
        <v>21</v>
      </c>
      <c r="F139" s="589" t="e">
        <f>+F137/E137*100</f>
        <v>#DIV/0!</v>
      </c>
      <c r="G139" s="589">
        <f>+G137/A136*100</f>
        <v>0</v>
      </c>
      <c r="H139" s="531" t="s">
        <v>21</v>
      </c>
      <c r="I139" s="531" t="s">
        <v>1</v>
      </c>
      <c r="J139" s="531" t="s">
        <v>21</v>
      </c>
      <c r="K139" s="531" t="s">
        <v>1</v>
      </c>
    </row>
    <row r="142" spans="1:11" x14ac:dyDescent="0.2">
      <c r="A142" s="564" t="s">
        <v>379</v>
      </c>
      <c r="B142" s="564" t="s">
        <v>1</v>
      </c>
      <c r="C142" s="564" t="s">
        <v>1</v>
      </c>
      <c r="D142" s="564" t="s">
        <v>1</v>
      </c>
      <c r="E142" s="564" t="s">
        <v>1</v>
      </c>
      <c r="F142" s="564" t="s">
        <v>1</v>
      </c>
      <c r="G142" s="564" t="s">
        <v>1</v>
      </c>
      <c r="H142" s="564" t="s">
        <v>1</v>
      </c>
      <c r="I142" s="564" t="s">
        <v>1</v>
      </c>
      <c r="J142" s="564" t="s">
        <v>1</v>
      </c>
      <c r="K142" s="564" t="s">
        <v>1</v>
      </c>
    </row>
    <row r="143" spans="1:11" ht="13.5" thickBot="1" x14ac:dyDescent="0.25">
      <c r="A143" s="564" t="s">
        <v>1054</v>
      </c>
      <c r="B143" s="564" t="s">
        <v>1</v>
      </c>
      <c r="C143" s="564" t="s">
        <v>1</v>
      </c>
      <c r="D143" s="564" t="s">
        <v>1</v>
      </c>
      <c r="E143" s="564" t="s">
        <v>1</v>
      </c>
      <c r="F143" s="564" t="s">
        <v>1</v>
      </c>
      <c r="G143" s="564" t="s">
        <v>1</v>
      </c>
      <c r="H143" s="564" t="s">
        <v>1</v>
      </c>
      <c r="I143" s="564" t="s">
        <v>1</v>
      </c>
      <c r="J143" s="564" t="s">
        <v>1</v>
      </c>
      <c r="K143" s="564" t="s">
        <v>1</v>
      </c>
    </row>
    <row r="144" spans="1:11" ht="50.1" customHeight="1" thickTop="1" thickBot="1" x14ac:dyDescent="0.25">
      <c r="A144" s="531" t="s">
        <v>196</v>
      </c>
      <c r="B144" s="531" t="s">
        <v>348</v>
      </c>
      <c r="C144" s="531" t="s">
        <v>1</v>
      </c>
      <c r="D144" s="531" t="s">
        <v>1</v>
      </c>
      <c r="E144" s="531" t="s">
        <v>370</v>
      </c>
      <c r="F144" s="531" t="s">
        <v>371</v>
      </c>
      <c r="G144" s="10" t="s">
        <v>372</v>
      </c>
      <c r="H144" s="531" t="s">
        <v>373</v>
      </c>
      <c r="I144" s="531" t="s">
        <v>1</v>
      </c>
      <c r="J144" s="10" t="s">
        <v>374</v>
      </c>
      <c r="K144" s="531" t="s">
        <v>375</v>
      </c>
    </row>
    <row r="145" spans="1:11" ht="30" customHeight="1" thickTop="1" x14ac:dyDescent="0.2">
      <c r="A145" s="714" t="s">
        <v>0</v>
      </c>
      <c r="B145" s="714" t="s">
        <v>1127</v>
      </c>
      <c r="C145" s="714" t="s">
        <v>1</v>
      </c>
      <c r="D145" s="714" t="s">
        <v>1</v>
      </c>
      <c r="E145" s="414">
        <v>99</v>
      </c>
      <c r="F145" s="414">
        <v>0</v>
      </c>
      <c r="G145" s="414">
        <v>0</v>
      </c>
      <c r="H145" s="714" t="s">
        <v>1131</v>
      </c>
      <c r="I145" s="714" t="s">
        <v>1</v>
      </c>
      <c r="J145" s="714"/>
      <c r="K145" s="714"/>
    </row>
    <row r="146" spans="1:11" ht="30" customHeight="1" x14ac:dyDescent="0.2">
      <c r="A146" s="714" t="s">
        <v>93</v>
      </c>
      <c r="B146" s="714" t="s">
        <v>1129</v>
      </c>
      <c r="C146" s="714"/>
      <c r="D146" s="714"/>
      <c r="E146" s="414">
        <v>142</v>
      </c>
      <c r="F146" s="414">
        <v>0</v>
      </c>
      <c r="G146" s="414">
        <v>0</v>
      </c>
      <c r="H146" s="714" t="s">
        <v>1131</v>
      </c>
      <c r="I146" s="714" t="s">
        <v>1</v>
      </c>
      <c r="J146" s="714"/>
      <c r="K146" s="714"/>
    </row>
    <row r="147" spans="1:11" ht="30" customHeight="1" x14ac:dyDescent="0.2">
      <c r="A147" s="714" t="s">
        <v>94</v>
      </c>
      <c r="B147" s="714" t="s">
        <v>1130</v>
      </c>
      <c r="C147" s="714"/>
      <c r="D147" s="714"/>
      <c r="E147" s="414">
        <v>175</v>
      </c>
      <c r="F147" s="414">
        <v>0</v>
      </c>
      <c r="G147" s="414">
        <v>0</v>
      </c>
      <c r="H147" s="714" t="s">
        <v>1131</v>
      </c>
      <c r="I147" s="714" t="s">
        <v>1</v>
      </c>
      <c r="J147" s="714"/>
      <c r="K147" s="714"/>
    </row>
    <row r="148" spans="1:11" ht="30" customHeight="1" x14ac:dyDescent="0.2">
      <c r="A148" s="714" t="s">
        <v>95</v>
      </c>
      <c r="B148" s="714"/>
      <c r="C148" s="714"/>
      <c r="D148" s="714"/>
      <c r="E148" s="714"/>
      <c r="F148" s="714"/>
      <c r="G148" s="714"/>
      <c r="H148" s="714"/>
      <c r="I148" s="714"/>
      <c r="J148" s="714"/>
      <c r="K148" s="714"/>
    </row>
    <row r="149" spans="1:11" ht="30" customHeight="1" x14ac:dyDescent="0.2">
      <c r="A149" s="714" t="s">
        <v>96</v>
      </c>
      <c r="B149" s="714"/>
      <c r="C149" s="714"/>
      <c r="D149" s="714"/>
      <c r="E149" s="714"/>
      <c r="F149" s="714"/>
      <c r="G149" s="714"/>
      <c r="H149" s="714"/>
      <c r="I149" s="714"/>
      <c r="J149" s="714"/>
      <c r="K149" s="714"/>
    </row>
    <row r="150" spans="1:11" ht="30" customHeight="1" x14ac:dyDescent="0.2">
      <c r="A150" s="714" t="s">
        <v>97</v>
      </c>
      <c r="B150" s="714"/>
      <c r="C150" s="714"/>
      <c r="D150" s="714"/>
      <c r="E150" s="714"/>
      <c r="F150" s="714"/>
      <c r="G150" s="714"/>
      <c r="H150" s="714"/>
      <c r="I150" s="714"/>
      <c r="J150" s="714"/>
      <c r="K150" s="714"/>
    </row>
    <row r="151" spans="1:11" ht="30" customHeight="1" x14ac:dyDescent="0.2">
      <c r="A151" s="714" t="s">
        <v>98</v>
      </c>
      <c r="B151" s="714"/>
      <c r="C151" s="714"/>
      <c r="D151" s="714"/>
      <c r="E151" s="714"/>
      <c r="F151" s="714"/>
      <c r="G151" s="714"/>
      <c r="H151" s="714"/>
      <c r="I151" s="714"/>
      <c r="J151" s="714"/>
      <c r="K151" s="714"/>
    </row>
    <row r="152" spans="1:11" ht="30" customHeight="1" thickBot="1" x14ac:dyDescent="0.25">
      <c r="A152" s="714">
        <v>8</v>
      </c>
      <c r="B152" s="714"/>
      <c r="C152" s="714"/>
      <c r="D152" s="714"/>
      <c r="E152" s="714"/>
      <c r="F152" s="714"/>
      <c r="G152" s="714"/>
      <c r="H152" s="714"/>
      <c r="I152" s="714"/>
      <c r="J152" s="714"/>
      <c r="K152" s="714"/>
    </row>
    <row r="153" spans="1:11" ht="14.25" thickTop="1" thickBot="1" x14ac:dyDescent="0.25">
      <c r="A153" s="531" t="s">
        <v>21</v>
      </c>
      <c r="B153" s="531" t="s">
        <v>202</v>
      </c>
      <c r="C153" s="531" t="s">
        <v>1</v>
      </c>
      <c r="D153" s="531" t="s">
        <v>1</v>
      </c>
      <c r="E153" s="593">
        <f>SUM(E145:E152)</f>
        <v>416</v>
      </c>
      <c r="F153" s="24">
        <f>SUM(F145:F152)</f>
        <v>0</v>
      </c>
      <c r="G153" s="24">
        <f>SUM(G145:G152)</f>
        <v>0</v>
      </c>
      <c r="H153" s="531" t="s">
        <v>21</v>
      </c>
      <c r="I153" s="531" t="s">
        <v>1</v>
      </c>
      <c r="J153" s="531" t="s">
        <v>21</v>
      </c>
      <c r="K153" s="531" t="s">
        <v>1</v>
      </c>
    </row>
    <row r="154" spans="1:11" ht="14.25" thickTop="1" thickBot="1" x14ac:dyDescent="0.25">
      <c r="B154" s="531" t="s">
        <v>245</v>
      </c>
      <c r="C154" s="531" t="s">
        <v>1</v>
      </c>
      <c r="D154" s="531" t="s">
        <v>1</v>
      </c>
      <c r="E154" s="531" t="s">
        <v>21</v>
      </c>
      <c r="F154" s="531" t="s">
        <v>376</v>
      </c>
      <c r="G154" s="531" t="s">
        <v>377</v>
      </c>
      <c r="H154" s="531" t="s">
        <v>21</v>
      </c>
      <c r="I154" s="531" t="s">
        <v>1</v>
      </c>
      <c r="J154" s="531" t="s">
        <v>21</v>
      </c>
      <c r="K154" s="531" t="s">
        <v>1</v>
      </c>
    </row>
    <row r="155" spans="1:11" ht="14.25" thickTop="1" thickBot="1" x14ac:dyDescent="0.25">
      <c r="B155" s="531" t="s">
        <v>21</v>
      </c>
      <c r="C155" s="531" t="s">
        <v>1</v>
      </c>
      <c r="D155" s="531" t="s">
        <v>1</v>
      </c>
      <c r="E155" s="531" t="s">
        <v>21</v>
      </c>
      <c r="F155" s="622">
        <f>+F153/E153*100</f>
        <v>0</v>
      </c>
      <c r="G155" s="21">
        <f>+G153/A152*100</f>
        <v>0</v>
      </c>
      <c r="H155" s="531" t="s">
        <v>21</v>
      </c>
      <c r="I155" s="531" t="s">
        <v>1</v>
      </c>
      <c r="J155" s="531" t="s">
        <v>21</v>
      </c>
      <c r="K155" s="531" t="s">
        <v>1</v>
      </c>
    </row>
    <row r="156" spans="1:11" ht="13.5" thickTop="1" x14ac:dyDescent="0.2"/>
    <row r="157" spans="1:11" ht="15" x14ac:dyDescent="0.25">
      <c r="A157" s="725" t="s">
        <v>367</v>
      </c>
      <c r="B157" s="725" t="s">
        <v>1</v>
      </c>
    </row>
    <row r="158" spans="1:11" ht="15" x14ac:dyDescent="0.25">
      <c r="A158" s="726" t="s">
        <v>381</v>
      </c>
      <c r="B158" s="726" t="s">
        <v>1</v>
      </c>
      <c r="C158" s="726" t="s">
        <v>1</v>
      </c>
      <c r="D158" s="726" t="s">
        <v>1</v>
      </c>
      <c r="E158" s="726" t="s">
        <v>1</v>
      </c>
      <c r="F158" s="726" t="s">
        <v>1</v>
      </c>
    </row>
    <row r="160" spans="1:11" x14ac:dyDescent="0.2">
      <c r="A160" s="564" t="s">
        <v>382</v>
      </c>
      <c r="B160" s="564" t="s">
        <v>1</v>
      </c>
      <c r="C160" s="564" t="s">
        <v>1</v>
      </c>
      <c r="D160" s="564" t="s">
        <v>1</v>
      </c>
      <c r="E160" s="564" t="s">
        <v>1</v>
      </c>
      <c r="F160" s="564" t="s">
        <v>1</v>
      </c>
      <c r="G160" s="564" t="s">
        <v>1</v>
      </c>
      <c r="H160" s="564" t="s">
        <v>1</v>
      </c>
      <c r="I160" s="564" t="s">
        <v>1</v>
      </c>
      <c r="J160" s="564" t="s">
        <v>1</v>
      </c>
      <c r="K160" s="564" t="s">
        <v>1</v>
      </c>
    </row>
    <row r="161" spans="1:13" ht="13.5" thickBot="1" x14ac:dyDescent="0.25">
      <c r="A161" s="564" t="s">
        <v>387</v>
      </c>
      <c r="B161" s="564" t="s">
        <v>1</v>
      </c>
      <c r="C161" s="564" t="s">
        <v>1</v>
      </c>
      <c r="D161" s="564" t="s">
        <v>1</v>
      </c>
      <c r="E161" s="564" t="s">
        <v>1</v>
      </c>
      <c r="F161" s="564" t="s">
        <v>1</v>
      </c>
      <c r="G161" s="564" t="s">
        <v>1</v>
      </c>
      <c r="H161" s="564" t="s">
        <v>1</v>
      </c>
      <c r="I161" s="564" t="s">
        <v>1</v>
      </c>
      <c r="J161" s="564" t="s">
        <v>1</v>
      </c>
      <c r="K161" s="564" t="s">
        <v>1</v>
      </c>
    </row>
    <row r="162" spans="1:13" ht="50.1" customHeight="1" thickTop="1" thickBot="1" x14ac:dyDescent="0.25">
      <c r="A162" s="531" t="s">
        <v>196</v>
      </c>
      <c r="B162" s="531" t="s">
        <v>348</v>
      </c>
      <c r="C162" s="531" t="s">
        <v>1</v>
      </c>
      <c r="D162" s="531" t="s">
        <v>1</v>
      </c>
      <c r="E162" s="10" t="s">
        <v>370</v>
      </c>
      <c r="F162" s="10" t="s">
        <v>371</v>
      </c>
      <c r="G162" s="10" t="s">
        <v>372</v>
      </c>
      <c r="H162" s="531" t="s">
        <v>373</v>
      </c>
      <c r="I162" s="531" t="s">
        <v>1</v>
      </c>
      <c r="J162" s="10" t="s">
        <v>383</v>
      </c>
      <c r="K162" s="10" t="s">
        <v>384</v>
      </c>
      <c r="L162" s="10" t="s">
        <v>374</v>
      </c>
      <c r="M162" s="531" t="s">
        <v>375</v>
      </c>
    </row>
    <row r="163" spans="1:13" ht="30" customHeight="1" thickTop="1" x14ac:dyDescent="0.2">
      <c r="A163" s="714" t="s">
        <v>0</v>
      </c>
      <c r="B163" s="714"/>
      <c r="C163" s="714"/>
      <c r="D163" s="714"/>
      <c r="E163" s="714"/>
      <c r="F163" s="714"/>
      <c r="G163" s="714"/>
      <c r="H163" s="714"/>
      <c r="I163" s="714"/>
      <c r="J163" s="714"/>
      <c r="K163" s="714"/>
      <c r="L163" s="714"/>
      <c r="M163" s="714"/>
    </row>
    <row r="164" spans="1:13" ht="30" customHeight="1" x14ac:dyDescent="0.2">
      <c r="A164" s="714" t="s">
        <v>93</v>
      </c>
      <c r="B164" s="714"/>
      <c r="C164" s="714"/>
      <c r="D164" s="714"/>
      <c r="E164" s="714"/>
      <c r="F164" s="714"/>
      <c r="G164" s="714"/>
      <c r="H164" s="714"/>
      <c r="I164" s="714"/>
      <c r="J164" s="714"/>
      <c r="K164" s="714"/>
      <c r="L164" s="714"/>
      <c r="M164" s="714"/>
    </row>
    <row r="165" spans="1:13" ht="30" customHeight="1" x14ac:dyDescent="0.2">
      <c r="A165" s="714" t="s">
        <v>94</v>
      </c>
      <c r="B165" s="714"/>
      <c r="C165" s="714"/>
      <c r="D165" s="714"/>
      <c r="E165" s="714"/>
      <c r="F165" s="714"/>
      <c r="G165" s="714"/>
      <c r="H165" s="714"/>
      <c r="I165" s="714"/>
      <c r="J165" s="714"/>
      <c r="K165" s="714"/>
      <c r="L165" s="714"/>
      <c r="M165" s="714"/>
    </row>
    <row r="166" spans="1:13" ht="30" customHeight="1" x14ac:dyDescent="0.2">
      <c r="A166" s="714" t="s">
        <v>95</v>
      </c>
      <c r="B166" s="714"/>
      <c r="C166" s="714"/>
      <c r="D166" s="714"/>
      <c r="E166" s="714"/>
      <c r="F166" s="714"/>
      <c r="G166" s="714"/>
      <c r="H166" s="714"/>
      <c r="I166" s="714"/>
      <c r="J166" s="714"/>
      <c r="K166" s="714"/>
      <c r="L166" s="714"/>
      <c r="M166" s="714"/>
    </row>
    <row r="167" spans="1:13" ht="30" customHeight="1" x14ac:dyDescent="0.2">
      <c r="A167" s="714" t="s">
        <v>96</v>
      </c>
      <c r="B167" s="714"/>
      <c r="C167" s="714"/>
      <c r="D167" s="714"/>
      <c r="E167" s="714"/>
      <c r="F167" s="714"/>
      <c r="G167" s="714"/>
      <c r="H167" s="714"/>
      <c r="I167" s="714"/>
      <c r="J167" s="714"/>
      <c r="K167" s="714"/>
      <c r="L167" s="714"/>
      <c r="M167" s="714"/>
    </row>
    <row r="168" spans="1:13" ht="30" customHeight="1" x14ac:dyDescent="0.2">
      <c r="A168" s="714" t="s">
        <v>97</v>
      </c>
      <c r="B168" s="714"/>
      <c r="C168" s="714"/>
      <c r="D168" s="714"/>
      <c r="E168" s="714"/>
      <c r="F168" s="714"/>
      <c r="G168" s="714"/>
      <c r="H168" s="714"/>
      <c r="I168" s="714"/>
      <c r="J168" s="714"/>
      <c r="K168" s="714"/>
      <c r="L168" s="714"/>
      <c r="M168" s="714"/>
    </row>
    <row r="169" spans="1:13" ht="30" customHeight="1" x14ac:dyDescent="0.2">
      <c r="A169" s="714" t="s">
        <v>98</v>
      </c>
      <c r="B169" s="714"/>
      <c r="C169" s="714"/>
      <c r="D169" s="714"/>
      <c r="E169" s="714"/>
      <c r="F169" s="714"/>
      <c r="G169" s="714"/>
      <c r="H169" s="714"/>
      <c r="I169" s="714"/>
      <c r="J169" s="714"/>
      <c r="K169" s="714"/>
      <c r="L169" s="714"/>
      <c r="M169" s="714"/>
    </row>
    <row r="170" spans="1:13" ht="30" customHeight="1" x14ac:dyDescent="0.2">
      <c r="A170" s="714" t="s">
        <v>127</v>
      </c>
      <c r="B170" s="714"/>
      <c r="C170" s="714"/>
      <c r="D170" s="714"/>
      <c r="E170" s="714"/>
      <c r="F170" s="714"/>
      <c r="G170" s="714"/>
      <c r="H170" s="714"/>
      <c r="I170" s="714"/>
      <c r="J170" s="714"/>
      <c r="K170" s="714"/>
      <c r="L170" s="714"/>
      <c r="M170" s="714"/>
    </row>
    <row r="171" spans="1:13" ht="30" customHeight="1" x14ac:dyDescent="0.2">
      <c r="A171" s="714" t="s">
        <v>126</v>
      </c>
      <c r="B171" s="714"/>
      <c r="C171" s="714"/>
      <c r="D171" s="714"/>
      <c r="E171" s="714"/>
      <c r="F171" s="714"/>
      <c r="G171" s="714"/>
      <c r="H171" s="714"/>
      <c r="I171" s="714"/>
      <c r="J171" s="714"/>
      <c r="K171" s="714"/>
      <c r="L171" s="714"/>
      <c r="M171" s="714"/>
    </row>
    <row r="172" spans="1:13" ht="30" customHeight="1" x14ac:dyDescent="0.2">
      <c r="A172" s="714" t="s">
        <v>128</v>
      </c>
      <c r="B172" s="714"/>
      <c r="C172" s="714"/>
      <c r="D172" s="714"/>
      <c r="E172" s="714"/>
      <c r="F172" s="714"/>
      <c r="G172" s="714"/>
      <c r="H172" s="714"/>
      <c r="I172" s="714"/>
      <c r="J172" s="714"/>
      <c r="K172" s="714"/>
      <c r="L172" s="714"/>
      <c r="M172" s="714"/>
    </row>
    <row r="173" spans="1:13" ht="30" customHeight="1" x14ac:dyDescent="0.2">
      <c r="A173" s="714" t="s">
        <v>129</v>
      </c>
      <c r="B173" s="714"/>
      <c r="C173" s="714"/>
      <c r="D173" s="714"/>
      <c r="E173" s="714"/>
      <c r="F173" s="714"/>
      <c r="G173" s="714"/>
      <c r="H173" s="714"/>
      <c r="I173" s="714"/>
      <c r="J173" s="714"/>
      <c r="K173" s="714"/>
      <c r="L173" s="714"/>
      <c r="M173" s="714"/>
    </row>
    <row r="174" spans="1:13" ht="30" customHeight="1" x14ac:dyDescent="0.2">
      <c r="A174" s="714" t="s">
        <v>69</v>
      </c>
      <c r="B174" s="714"/>
      <c r="C174" s="714"/>
      <c r="D174" s="714"/>
      <c r="E174" s="714"/>
      <c r="F174" s="714"/>
      <c r="G174" s="714"/>
      <c r="H174" s="714"/>
      <c r="I174" s="714"/>
      <c r="J174" s="714"/>
      <c r="K174" s="714"/>
      <c r="L174" s="714"/>
      <c r="M174" s="714"/>
    </row>
    <row r="175" spans="1:13" ht="30" customHeight="1" thickBot="1" x14ac:dyDescent="0.25">
      <c r="A175" s="714" t="s">
        <v>130</v>
      </c>
      <c r="B175" s="714"/>
      <c r="C175" s="714"/>
      <c r="D175" s="714"/>
      <c r="E175" s="714"/>
      <c r="F175" s="714"/>
      <c r="G175" s="714"/>
      <c r="H175" s="714"/>
      <c r="I175" s="714"/>
      <c r="J175" s="714"/>
      <c r="K175" s="714"/>
      <c r="L175" s="714"/>
      <c r="M175" s="714"/>
    </row>
    <row r="176" spans="1:13" ht="14.25" thickTop="1" thickBot="1" x14ac:dyDescent="0.25">
      <c r="A176" s="531" t="s">
        <v>21</v>
      </c>
      <c r="B176" s="531" t="s">
        <v>202</v>
      </c>
      <c r="C176" s="531" t="s">
        <v>1</v>
      </c>
      <c r="D176" s="531" t="s">
        <v>1</v>
      </c>
      <c r="E176" s="36">
        <f>SUM(E163:E175)</f>
        <v>0</v>
      </c>
      <c r="F176" s="36">
        <f>SUM(F163:F175)</f>
        <v>0</v>
      </c>
      <c r="G176" s="36">
        <f>SUM(G163:G175)</f>
        <v>0</v>
      </c>
      <c r="H176" s="531" t="s">
        <v>21</v>
      </c>
      <c r="I176" s="531" t="s">
        <v>1</v>
      </c>
      <c r="J176" s="531" t="s">
        <v>1</v>
      </c>
      <c r="K176" s="531" t="s">
        <v>1</v>
      </c>
      <c r="L176" s="531" t="s">
        <v>1</v>
      </c>
      <c r="M176" s="531" t="s">
        <v>1</v>
      </c>
    </row>
    <row r="177" spans="1:13" ht="14.25" thickTop="1" thickBot="1" x14ac:dyDescent="0.25">
      <c r="A177" s="531" t="s">
        <v>21</v>
      </c>
      <c r="B177" s="531" t="s">
        <v>245</v>
      </c>
      <c r="C177" s="531" t="s">
        <v>1</v>
      </c>
      <c r="D177" s="531" t="s">
        <v>1</v>
      </c>
      <c r="E177" s="36" t="s">
        <v>21</v>
      </c>
      <c r="F177" s="36" t="s">
        <v>376</v>
      </c>
      <c r="G177" s="36" t="s">
        <v>377</v>
      </c>
      <c r="H177" s="531" t="s">
        <v>21</v>
      </c>
      <c r="I177" s="531" t="s">
        <v>1</v>
      </c>
      <c r="J177" s="531" t="s">
        <v>1</v>
      </c>
      <c r="K177" s="531" t="s">
        <v>1</v>
      </c>
      <c r="L177" s="531" t="s">
        <v>1</v>
      </c>
      <c r="M177" s="531" t="s">
        <v>1</v>
      </c>
    </row>
    <row r="178" spans="1:13" ht="14.25" thickTop="1" thickBot="1" x14ac:dyDescent="0.25">
      <c r="A178" s="531" t="s">
        <v>21</v>
      </c>
      <c r="B178" s="531" t="s">
        <v>21</v>
      </c>
      <c r="C178" s="531" t="s">
        <v>1</v>
      </c>
      <c r="D178" s="531" t="s">
        <v>1</v>
      </c>
      <c r="E178" s="36" t="s">
        <v>21</v>
      </c>
      <c r="F178" s="37" t="e">
        <f>+F176/E176*100</f>
        <v>#DIV/0!</v>
      </c>
      <c r="G178" s="37">
        <f>+G176/A175*100</f>
        <v>0</v>
      </c>
      <c r="H178" s="531" t="s">
        <v>21</v>
      </c>
      <c r="I178" s="531" t="s">
        <v>1</v>
      </c>
      <c r="J178" s="531" t="s">
        <v>1</v>
      </c>
      <c r="K178" s="531" t="s">
        <v>1</v>
      </c>
      <c r="L178" s="531" t="s">
        <v>1</v>
      </c>
      <c r="M178" s="531" t="s">
        <v>1</v>
      </c>
    </row>
    <row r="179" spans="1:13" ht="13.5" thickTop="1" x14ac:dyDescent="0.2"/>
    <row r="181" spans="1:13" x14ac:dyDescent="0.2">
      <c r="A181" s="564" t="s">
        <v>385</v>
      </c>
      <c r="B181" s="564" t="s">
        <v>1</v>
      </c>
      <c r="C181" s="564" t="s">
        <v>1</v>
      </c>
      <c r="D181" s="564" t="s">
        <v>1</v>
      </c>
      <c r="E181" s="564" t="s">
        <v>1</v>
      </c>
      <c r="F181" s="564" t="s">
        <v>1</v>
      </c>
      <c r="G181" s="564" t="s">
        <v>1</v>
      </c>
      <c r="H181" s="564" t="s">
        <v>1</v>
      </c>
      <c r="I181" s="564" t="s">
        <v>1</v>
      </c>
      <c r="J181" s="564" t="s">
        <v>1</v>
      </c>
      <c r="K181" s="564" t="s">
        <v>1</v>
      </c>
    </row>
    <row r="182" spans="1:13" ht="13.5" thickBot="1" x14ac:dyDescent="0.25">
      <c r="A182" s="564" t="s">
        <v>1055</v>
      </c>
      <c r="B182" s="564" t="s">
        <v>1</v>
      </c>
      <c r="C182" s="564" t="s">
        <v>1</v>
      </c>
      <c r="D182" s="564" t="s">
        <v>1</v>
      </c>
      <c r="E182" s="564" t="s">
        <v>1</v>
      </c>
      <c r="F182" s="564" t="s">
        <v>1</v>
      </c>
      <c r="G182" s="564" t="s">
        <v>1</v>
      </c>
      <c r="H182" s="564" t="s">
        <v>1</v>
      </c>
      <c r="I182" s="564" t="s">
        <v>1</v>
      </c>
      <c r="J182" s="564" t="s">
        <v>1</v>
      </c>
      <c r="K182" s="564" t="s">
        <v>1</v>
      </c>
    </row>
    <row r="183" spans="1:13" ht="50.1" customHeight="1" thickTop="1" thickBot="1" x14ac:dyDescent="0.25">
      <c r="A183" s="531" t="s">
        <v>196</v>
      </c>
      <c r="B183" s="531" t="s">
        <v>348</v>
      </c>
      <c r="C183" s="531" t="s">
        <v>1</v>
      </c>
      <c r="D183" s="531" t="s">
        <v>1</v>
      </c>
      <c r="E183" s="10" t="s">
        <v>370</v>
      </c>
      <c r="F183" s="10" t="s">
        <v>371</v>
      </c>
      <c r="G183" s="10" t="s">
        <v>372</v>
      </c>
      <c r="H183" s="531" t="s">
        <v>373</v>
      </c>
      <c r="I183" s="531" t="s">
        <v>1</v>
      </c>
      <c r="J183" s="10" t="s">
        <v>383</v>
      </c>
      <c r="K183" s="10" t="s">
        <v>384</v>
      </c>
      <c r="L183" s="10" t="s">
        <v>374</v>
      </c>
      <c r="M183" s="531" t="s">
        <v>375</v>
      </c>
    </row>
    <row r="184" spans="1:13" ht="24" customHeight="1" thickTop="1" x14ac:dyDescent="0.2">
      <c r="A184" s="4" t="s">
        <v>0</v>
      </c>
      <c r="B184" s="714"/>
      <c r="C184" s="714"/>
      <c r="D184" s="714"/>
      <c r="E184" s="45"/>
      <c r="F184" s="45"/>
      <c r="G184" s="45"/>
      <c r="H184" s="45"/>
      <c r="I184" s="45"/>
      <c r="J184" s="45"/>
      <c r="K184" s="45"/>
      <c r="L184" s="45"/>
      <c r="M184" s="45"/>
    </row>
    <row r="185" spans="1:13" ht="21" customHeight="1" x14ac:dyDescent="0.2">
      <c r="A185" s="4">
        <v>2</v>
      </c>
      <c r="B185" s="714"/>
      <c r="C185" s="714"/>
      <c r="D185" s="714"/>
      <c r="E185" s="46"/>
      <c r="F185" s="46"/>
      <c r="G185" s="46"/>
      <c r="H185" s="46"/>
      <c r="I185" s="46"/>
      <c r="J185" s="46"/>
      <c r="K185" s="46"/>
      <c r="L185" s="46"/>
      <c r="M185" s="46"/>
    </row>
    <row r="186" spans="1:13" ht="30" customHeight="1" thickBot="1" x14ac:dyDescent="0.25">
      <c r="A186" s="714">
        <v>3</v>
      </c>
      <c r="B186" s="714"/>
      <c r="C186" s="714"/>
      <c r="D186" s="714"/>
      <c r="E186" s="714"/>
      <c r="F186" s="714"/>
      <c r="G186" s="714"/>
      <c r="H186" s="714"/>
      <c r="I186" s="714"/>
      <c r="J186" s="714"/>
      <c r="K186" s="714"/>
      <c r="L186" s="714"/>
      <c r="M186" s="714"/>
    </row>
    <row r="187" spans="1:13" ht="14.25" thickTop="1" thickBot="1" x14ac:dyDescent="0.25">
      <c r="A187" s="531" t="s">
        <v>21</v>
      </c>
      <c r="B187" s="531" t="s">
        <v>202</v>
      </c>
      <c r="C187" s="531" t="s">
        <v>1</v>
      </c>
      <c r="D187" s="531" t="s">
        <v>1</v>
      </c>
      <c r="E187" s="39">
        <f>SUM(E184:E186)</f>
        <v>0</v>
      </c>
      <c r="F187" s="39">
        <f>SUM(F184:F186)</f>
        <v>0</v>
      </c>
      <c r="G187" s="39">
        <f>SUM(G184:G186)</f>
        <v>0</v>
      </c>
      <c r="H187" s="531" t="s">
        <v>21</v>
      </c>
      <c r="I187" s="531" t="s">
        <v>1</v>
      </c>
      <c r="J187" s="531" t="s">
        <v>1</v>
      </c>
      <c r="K187" s="531" t="s">
        <v>1</v>
      </c>
      <c r="L187" s="531" t="s">
        <v>1</v>
      </c>
      <c r="M187" s="531" t="s">
        <v>1</v>
      </c>
    </row>
    <row r="188" spans="1:13" ht="14.25" thickTop="1" thickBot="1" x14ac:dyDescent="0.25">
      <c r="A188" s="531" t="s">
        <v>21</v>
      </c>
      <c r="B188" s="531" t="s">
        <v>245</v>
      </c>
      <c r="C188" s="531" t="s">
        <v>1</v>
      </c>
      <c r="D188" s="531" t="s">
        <v>1</v>
      </c>
      <c r="E188" s="36" t="s">
        <v>21</v>
      </c>
      <c r="F188" s="36" t="s">
        <v>376</v>
      </c>
      <c r="G188" s="36" t="s">
        <v>377</v>
      </c>
      <c r="H188" s="531" t="s">
        <v>21</v>
      </c>
      <c r="I188" s="531" t="s">
        <v>1</v>
      </c>
      <c r="J188" s="531" t="s">
        <v>1</v>
      </c>
      <c r="K188" s="531" t="s">
        <v>1</v>
      </c>
      <c r="L188" s="531" t="s">
        <v>1</v>
      </c>
      <c r="M188" s="531" t="s">
        <v>1</v>
      </c>
    </row>
    <row r="189" spans="1:13" ht="14.25" thickTop="1" thickBot="1" x14ac:dyDescent="0.25">
      <c r="A189" s="531" t="s">
        <v>21</v>
      </c>
      <c r="B189" s="531" t="s">
        <v>21</v>
      </c>
      <c r="C189" s="531" t="s">
        <v>1</v>
      </c>
      <c r="D189" s="531" t="s">
        <v>1</v>
      </c>
      <c r="E189" s="36" t="s">
        <v>21</v>
      </c>
      <c r="F189" s="37" t="e">
        <f>+F187/E187*100</f>
        <v>#DIV/0!</v>
      </c>
      <c r="G189" s="37">
        <f>+G187/A186*100</f>
        <v>0</v>
      </c>
      <c r="H189" s="531" t="s">
        <v>21</v>
      </c>
      <c r="I189" s="531" t="s">
        <v>1</v>
      </c>
      <c r="J189" s="531" t="s">
        <v>1</v>
      </c>
      <c r="K189" s="531" t="s">
        <v>1</v>
      </c>
      <c r="L189" s="531" t="s">
        <v>1</v>
      </c>
      <c r="M189" s="531" t="s">
        <v>1</v>
      </c>
    </row>
    <row r="190" spans="1:13" ht="13.5" thickTop="1" x14ac:dyDescent="0.2"/>
    <row r="192" spans="1:13" x14ac:dyDescent="0.2">
      <c r="A192" s="564" t="s">
        <v>386</v>
      </c>
      <c r="B192" s="564" t="s">
        <v>1</v>
      </c>
      <c r="C192" s="564" t="s">
        <v>1</v>
      </c>
      <c r="D192" s="564" t="s">
        <v>1</v>
      </c>
      <c r="E192" s="564" t="s">
        <v>1</v>
      </c>
      <c r="F192" s="564" t="s">
        <v>1</v>
      </c>
      <c r="G192" s="564" t="s">
        <v>1</v>
      </c>
      <c r="H192" s="564" t="s">
        <v>1</v>
      </c>
      <c r="I192" s="564" t="s">
        <v>1</v>
      </c>
      <c r="J192" s="564" t="s">
        <v>1</v>
      </c>
      <c r="K192" s="564" t="s">
        <v>1</v>
      </c>
    </row>
    <row r="193" spans="1:13" ht="13.5" thickBot="1" x14ac:dyDescent="0.25">
      <c r="A193" s="564" t="s">
        <v>1056</v>
      </c>
      <c r="B193" s="564" t="s">
        <v>1</v>
      </c>
      <c r="C193" s="564" t="s">
        <v>1</v>
      </c>
      <c r="D193" s="564" t="s">
        <v>1</v>
      </c>
      <c r="E193" s="564" t="s">
        <v>1</v>
      </c>
      <c r="F193" s="564" t="s">
        <v>1</v>
      </c>
      <c r="G193" s="564" t="s">
        <v>1</v>
      </c>
      <c r="H193" s="564" t="s">
        <v>1</v>
      </c>
      <c r="I193" s="564" t="s">
        <v>1</v>
      </c>
      <c r="J193" s="564" t="s">
        <v>1</v>
      </c>
      <c r="K193" s="564" t="s">
        <v>1</v>
      </c>
    </row>
    <row r="194" spans="1:13" ht="50.1" customHeight="1" thickTop="1" thickBot="1" x14ac:dyDescent="0.25">
      <c r="A194" s="531" t="s">
        <v>196</v>
      </c>
      <c r="B194" s="531" t="s">
        <v>348</v>
      </c>
      <c r="C194" s="531" t="s">
        <v>1</v>
      </c>
      <c r="D194" s="531" t="s">
        <v>1</v>
      </c>
      <c r="E194" s="10" t="s">
        <v>370</v>
      </c>
      <c r="F194" s="10" t="s">
        <v>371</v>
      </c>
      <c r="G194" s="10" t="s">
        <v>372</v>
      </c>
      <c r="H194" s="531" t="s">
        <v>373</v>
      </c>
      <c r="I194" s="531" t="s">
        <v>1</v>
      </c>
      <c r="J194" s="10" t="s">
        <v>383</v>
      </c>
      <c r="K194" s="10" t="s">
        <v>384</v>
      </c>
      <c r="L194" s="10" t="s">
        <v>374</v>
      </c>
      <c r="M194" s="531" t="s">
        <v>375</v>
      </c>
    </row>
    <row r="195" spans="1:13" ht="30" customHeight="1" thickTop="1" x14ac:dyDescent="0.2">
      <c r="A195" s="714" t="s">
        <v>0</v>
      </c>
      <c r="B195" s="714"/>
      <c r="C195" s="714"/>
      <c r="D195" s="714"/>
      <c r="E195" s="714"/>
      <c r="F195" s="714"/>
      <c r="G195" s="714"/>
      <c r="H195" s="714"/>
      <c r="I195" s="714"/>
      <c r="J195" s="714"/>
      <c r="K195" s="714"/>
      <c r="L195" s="714"/>
      <c r="M195" s="714"/>
    </row>
    <row r="196" spans="1:13" ht="30" customHeight="1" x14ac:dyDescent="0.2">
      <c r="A196" s="714" t="s">
        <v>93</v>
      </c>
      <c r="B196" s="714"/>
      <c r="C196" s="714"/>
      <c r="D196" s="714"/>
      <c r="E196" s="714"/>
      <c r="F196" s="714"/>
      <c r="G196" s="714"/>
      <c r="H196" s="714"/>
      <c r="I196" s="714"/>
      <c r="J196" s="714"/>
      <c r="K196" s="714"/>
      <c r="L196" s="714"/>
      <c r="M196" s="714"/>
    </row>
    <row r="197" spans="1:13" ht="30" customHeight="1" x14ac:dyDescent="0.2">
      <c r="A197" s="714" t="s">
        <v>94</v>
      </c>
      <c r="B197" s="714"/>
      <c r="C197" s="714"/>
      <c r="D197" s="714"/>
      <c r="E197" s="714"/>
      <c r="F197" s="714"/>
      <c r="G197" s="714"/>
      <c r="H197" s="714"/>
      <c r="I197" s="714"/>
      <c r="J197" s="714"/>
      <c r="K197" s="714"/>
      <c r="L197" s="714"/>
      <c r="M197" s="714"/>
    </row>
    <row r="198" spans="1:13" ht="30" customHeight="1" x14ac:dyDescent="0.2">
      <c r="A198" s="714" t="s">
        <v>95</v>
      </c>
      <c r="B198" s="714"/>
      <c r="C198" s="714"/>
      <c r="D198" s="714"/>
      <c r="E198" s="714"/>
      <c r="F198" s="714"/>
      <c r="G198" s="714"/>
      <c r="H198" s="714"/>
      <c r="I198" s="714"/>
      <c r="J198" s="714"/>
      <c r="K198" s="714"/>
      <c r="L198" s="714"/>
      <c r="M198" s="714"/>
    </row>
    <row r="199" spans="1:13" ht="30" customHeight="1" x14ac:dyDescent="0.2">
      <c r="A199" s="714" t="s">
        <v>96</v>
      </c>
      <c r="B199" s="714"/>
      <c r="C199" s="714"/>
      <c r="D199" s="714"/>
      <c r="E199" s="714"/>
      <c r="F199" s="714"/>
      <c r="G199" s="714"/>
      <c r="H199" s="714"/>
      <c r="I199" s="714"/>
      <c r="J199" s="714"/>
      <c r="K199" s="714"/>
      <c r="L199" s="714"/>
      <c r="M199" s="714"/>
    </row>
    <row r="200" spans="1:13" ht="30" customHeight="1" x14ac:dyDescent="0.2">
      <c r="A200" s="714" t="s">
        <v>97</v>
      </c>
      <c r="B200" s="714"/>
      <c r="C200" s="714"/>
      <c r="D200" s="714"/>
      <c r="E200" s="714"/>
      <c r="F200" s="714"/>
      <c r="G200" s="714"/>
      <c r="H200" s="714"/>
      <c r="I200" s="714"/>
      <c r="J200" s="714"/>
      <c r="K200" s="714"/>
      <c r="L200" s="714"/>
      <c r="M200" s="714"/>
    </row>
    <row r="201" spans="1:13" ht="30" customHeight="1" x14ac:dyDescent="0.2">
      <c r="A201" s="714" t="s">
        <v>98</v>
      </c>
      <c r="B201" s="714"/>
      <c r="C201" s="714"/>
      <c r="D201" s="714"/>
      <c r="E201" s="714"/>
      <c r="F201" s="714"/>
      <c r="G201" s="714"/>
      <c r="H201" s="714"/>
      <c r="I201" s="714"/>
      <c r="J201" s="714"/>
      <c r="K201" s="714"/>
      <c r="L201" s="714"/>
      <c r="M201" s="714"/>
    </row>
    <row r="202" spans="1:13" ht="30" customHeight="1" thickBot="1" x14ac:dyDescent="0.25">
      <c r="A202" s="714" t="s">
        <v>127</v>
      </c>
      <c r="B202" s="714"/>
      <c r="C202" s="714"/>
      <c r="D202" s="714"/>
      <c r="E202" s="714"/>
      <c r="F202" s="714"/>
      <c r="G202" s="714"/>
      <c r="H202" s="714"/>
      <c r="I202" s="714"/>
      <c r="J202" s="714"/>
      <c r="K202" s="714"/>
      <c r="L202" s="714"/>
      <c r="M202" s="714"/>
    </row>
    <row r="203" spans="1:13" ht="14.25" thickTop="1" thickBot="1" x14ac:dyDescent="0.25">
      <c r="A203" s="531" t="s">
        <v>21</v>
      </c>
      <c r="B203" s="531" t="s">
        <v>202</v>
      </c>
      <c r="C203" s="531" t="s">
        <v>1</v>
      </c>
      <c r="D203" s="531" t="s">
        <v>1</v>
      </c>
      <c r="E203" s="39">
        <f>SUM(E195:E202)</f>
        <v>0</v>
      </c>
      <c r="F203" s="39">
        <f>SUM(F195:F202)</f>
        <v>0</v>
      </c>
      <c r="G203" s="39">
        <f>SUM(G195:G202)</f>
        <v>0</v>
      </c>
      <c r="H203" s="531" t="s">
        <v>21</v>
      </c>
      <c r="I203" s="531" t="s">
        <v>1</v>
      </c>
      <c r="J203" s="531" t="s">
        <v>1</v>
      </c>
      <c r="K203" s="531" t="s">
        <v>1</v>
      </c>
      <c r="L203" s="531" t="s">
        <v>1</v>
      </c>
      <c r="M203" s="531" t="s">
        <v>1</v>
      </c>
    </row>
    <row r="204" spans="1:13" ht="14.25" thickTop="1" thickBot="1" x14ac:dyDescent="0.25">
      <c r="A204" s="531" t="s">
        <v>21</v>
      </c>
      <c r="B204" s="531" t="s">
        <v>245</v>
      </c>
      <c r="C204" s="531" t="s">
        <v>1</v>
      </c>
      <c r="D204" s="531" t="s">
        <v>1</v>
      </c>
      <c r="E204" s="36" t="s">
        <v>21</v>
      </c>
      <c r="F204" s="36" t="s">
        <v>376</v>
      </c>
      <c r="G204" s="36" t="s">
        <v>377</v>
      </c>
      <c r="H204" s="531" t="s">
        <v>21</v>
      </c>
      <c r="I204" s="531" t="s">
        <v>1</v>
      </c>
      <c r="J204" s="531" t="s">
        <v>1</v>
      </c>
      <c r="K204" s="531" t="s">
        <v>1</v>
      </c>
      <c r="L204" s="531" t="s">
        <v>1</v>
      </c>
      <c r="M204" s="531" t="s">
        <v>1</v>
      </c>
    </row>
    <row r="205" spans="1:13" ht="14.25" thickTop="1" thickBot="1" x14ac:dyDescent="0.25">
      <c r="A205" s="531" t="s">
        <v>21</v>
      </c>
      <c r="B205" s="531" t="s">
        <v>21</v>
      </c>
      <c r="C205" s="531" t="s">
        <v>1</v>
      </c>
      <c r="D205" s="531" t="s">
        <v>1</v>
      </c>
      <c r="E205" s="36" t="s">
        <v>21</v>
      </c>
      <c r="F205" s="38" t="e">
        <f>+F203/E203*100</f>
        <v>#DIV/0!</v>
      </c>
      <c r="G205" s="38">
        <f>+G203/A202*100</f>
        <v>0</v>
      </c>
      <c r="H205" s="531" t="s">
        <v>21</v>
      </c>
      <c r="I205" s="531" t="s">
        <v>1</v>
      </c>
      <c r="J205" s="531" t="s">
        <v>1</v>
      </c>
      <c r="K205" s="531" t="s">
        <v>1</v>
      </c>
      <c r="L205" s="531" t="s">
        <v>1</v>
      </c>
      <c r="M205" s="531" t="s">
        <v>1</v>
      </c>
    </row>
    <row r="206" spans="1:13" ht="13.5" thickTop="1" x14ac:dyDescent="0.2"/>
    <row r="208" spans="1:13" ht="15" x14ac:dyDescent="0.25">
      <c r="A208" s="725" t="s">
        <v>388</v>
      </c>
      <c r="B208" s="725" t="s">
        <v>1</v>
      </c>
    </row>
    <row r="209" spans="1:6" ht="15" x14ac:dyDescent="0.25">
      <c r="A209" s="726" t="s">
        <v>389</v>
      </c>
      <c r="B209" s="726" t="s">
        <v>1</v>
      </c>
      <c r="C209" s="726" t="s">
        <v>1</v>
      </c>
      <c r="D209" s="726" t="s">
        <v>1</v>
      </c>
      <c r="E209" s="726" t="s">
        <v>1</v>
      </c>
      <c r="F209" s="726" t="s">
        <v>1</v>
      </c>
    </row>
    <row r="211" spans="1:6" x14ac:dyDescent="0.2">
      <c r="A211" s="564" t="s">
        <v>390</v>
      </c>
      <c r="B211" s="564" t="s">
        <v>1</v>
      </c>
      <c r="C211" s="564" t="s">
        <v>1</v>
      </c>
      <c r="D211" s="564" t="s">
        <v>1</v>
      </c>
      <c r="E211" s="564" t="s">
        <v>1</v>
      </c>
      <c r="F211" s="564" t="s">
        <v>1</v>
      </c>
    </row>
    <row r="212" spans="1:6" ht="13.5" thickBot="1" x14ac:dyDescent="0.25">
      <c r="A212" s="564" t="s">
        <v>391</v>
      </c>
      <c r="B212" s="564" t="s">
        <v>1</v>
      </c>
      <c r="C212" s="564" t="s">
        <v>1</v>
      </c>
      <c r="D212" s="564" t="s">
        <v>1</v>
      </c>
      <c r="E212" s="564" t="s">
        <v>1</v>
      </c>
      <c r="F212" s="564" t="s">
        <v>1</v>
      </c>
    </row>
    <row r="213" spans="1:6" ht="14.25" thickTop="1" thickBot="1" x14ac:dyDescent="0.25">
      <c r="A213" s="531" t="s">
        <v>392</v>
      </c>
      <c r="B213" s="531" t="s">
        <v>1</v>
      </c>
      <c r="C213" s="531" t="s">
        <v>393</v>
      </c>
      <c r="D213" s="531" t="s">
        <v>1</v>
      </c>
      <c r="E213" s="531" t="s">
        <v>394</v>
      </c>
      <c r="F213" s="531" t="s">
        <v>174</v>
      </c>
    </row>
    <row r="214" spans="1:6" ht="14.25" thickTop="1" thickBot="1" x14ac:dyDescent="0.25">
      <c r="A214" s="10" t="s">
        <v>395</v>
      </c>
      <c r="B214" s="10" t="s">
        <v>396</v>
      </c>
      <c r="C214" s="10" t="s">
        <v>395</v>
      </c>
      <c r="D214" s="10" t="s">
        <v>396</v>
      </c>
      <c r="E214" s="531" t="s">
        <v>1</v>
      </c>
      <c r="F214" s="531" t="s">
        <v>1</v>
      </c>
    </row>
    <row r="215" spans="1:6" ht="18" customHeight="1" thickTop="1" thickBot="1" x14ac:dyDescent="0.25">
      <c r="A215" s="414">
        <v>3</v>
      </c>
      <c r="B215" s="414">
        <v>0</v>
      </c>
      <c r="C215" s="414">
        <v>0</v>
      </c>
      <c r="D215" s="414">
        <v>0</v>
      </c>
      <c r="E215" s="414">
        <v>0</v>
      </c>
      <c r="F215" s="10">
        <f>SUM(A215:E215)</f>
        <v>3</v>
      </c>
    </row>
    <row r="218" spans="1:6" x14ac:dyDescent="0.2">
      <c r="A218" s="564" t="s">
        <v>397</v>
      </c>
      <c r="B218" s="564" t="s">
        <v>1</v>
      </c>
      <c r="C218" s="564" t="s">
        <v>1</v>
      </c>
      <c r="D218" s="564" t="s">
        <v>1</v>
      </c>
      <c r="E218" s="564" t="s">
        <v>1</v>
      </c>
      <c r="F218" s="564" t="s">
        <v>1</v>
      </c>
    </row>
    <row r="219" spans="1:6" ht="27" customHeight="1" thickBot="1" x14ac:dyDescent="0.25">
      <c r="A219" s="564" t="s">
        <v>398</v>
      </c>
      <c r="B219" s="564" t="s">
        <v>1</v>
      </c>
      <c r="C219" s="564" t="s">
        <v>1</v>
      </c>
      <c r="D219" s="564" t="s">
        <v>1</v>
      </c>
      <c r="E219" s="564" t="s">
        <v>1</v>
      </c>
      <c r="F219" s="564" t="s">
        <v>1</v>
      </c>
    </row>
    <row r="220" spans="1:6" ht="14.25" thickTop="1" thickBot="1" x14ac:dyDescent="0.25">
      <c r="A220" s="531" t="s">
        <v>392</v>
      </c>
      <c r="B220" s="531" t="s">
        <v>1</v>
      </c>
      <c r="C220" s="531" t="s">
        <v>393</v>
      </c>
      <c r="D220" s="531" t="s">
        <v>1</v>
      </c>
      <c r="E220" s="531" t="s">
        <v>394</v>
      </c>
      <c r="F220" s="531" t="s">
        <v>174</v>
      </c>
    </row>
    <row r="221" spans="1:6" ht="14.25" thickTop="1" thickBot="1" x14ac:dyDescent="0.25">
      <c r="A221" s="10" t="s">
        <v>395</v>
      </c>
      <c r="B221" s="10" t="s">
        <v>396</v>
      </c>
      <c r="C221" s="10" t="s">
        <v>395</v>
      </c>
      <c r="D221" s="10" t="s">
        <v>396</v>
      </c>
      <c r="E221" s="531" t="s">
        <v>1</v>
      </c>
      <c r="F221" s="531" t="s">
        <v>1</v>
      </c>
    </row>
    <row r="222" spans="1:6" ht="21" customHeight="1" thickTop="1" thickBot="1" x14ac:dyDescent="0.25">
      <c r="A222" s="414">
        <v>3</v>
      </c>
      <c r="B222" s="414">
        <v>0</v>
      </c>
      <c r="C222" s="414">
        <v>0</v>
      </c>
      <c r="D222" s="414">
        <v>0</v>
      </c>
      <c r="E222" s="414">
        <v>0</v>
      </c>
      <c r="F222" s="10">
        <f>SUM(A222:E222)</f>
        <v>3</v>
      </c>
    </row>
    <row r="225" spans="1:8" x14ac:dyDescent="0.2">
      <c r="A225" s="564" t="s">
        <v>399</v>
      </c>
      <c r="B225" s="564" t="s">
        <v>1</v>
      </c>
      <c r="C225" s="564" t="s">
        <v>1</v>
      </c>
      <c r="D225" s="564" t="s">
        <v>1</v>
      </c>
      <c r="E225" s="564" t="s">
        <v>1</v>
      </c>
      <c r="F225" s="564" t="s">
        <v>1</v>
      </c>
    </row>
    <row r="226" spans="1:8" ht="27" customHeight="1" thickBot="1" x14ac:dyDescent="0.25">
      <c r="A226" s="564" t="s">
        <v>400</v>
      </c>
      <c r="B226" s="564" t="s">
        <v>1</v>
      </c>
      <c r="C226" s="564" t="s">
        <v>1</v>
      </c>
      <c r="D226" s="564" t="s">
        <v>1</v>
      </c>
      <c r="E226" s="564" t="s">
        <v>1</v>
      </c>
      <c r="F226" s="564" t="s">
        <v>1</v>
      </c>
    </row>
    <row r="227" spans="1:8" ht="14.25" thickTop="1" thickBot="1" x14ac:dyDescent="0.25">
      <c r="A227" s="531" t="s">
        <v>392</v>
      </c>
      <c r="B227" s="531" t="s">
        <v>1</v>
      </c>
      <c r="C227" s="531" t="s">
        <v>393</v>
      </c>
      <c r="D227" s="531" t="s">
        <v>1</v>
      </c>
      <c r="E227" s="531" t="s">
        <v>394</v>
      </c>
      <c r="F227" s="531" t="s">
        <v>174</v>
      </c>
    </row>
    <row r="228" spans="1:8" ht="14.25" thickTop="1" thickBot="1" x14ac:dyDescent="0.25">
      <c r="A228" s="10" t="s">
        <v>395</v>
      </c>
      <c r="B228" s="10" t="s">
        <v>396</v>
      </c>
      <c r="C228" s="10" t="s">
        <v>395</v>
      </c>
      <c r="D228" s="10" t="s">
        <v>396</v>
      </c>
      <c r="E228" s="531" t="s">
        <v>1</v>
      </c>
      <c r="F228" s="531" t="s">
        <v>1</v>
      </c>
    </row>
    <row r="229" spans="1:8" ht="24" customHeight="1" thickTop="1" thickBot="1" x14ac:dyDescent="0.25">
      <c r="A229" s="414">
        <v>42</v>
      </c>
      <c r="B229" s="414">
        <v>0</v>
      </c>
      <c r="C229" s="414">
        <v>0</v>
      </c>
      <c r="D229" s="414">
        <v>0</v>
      </c>
      <c r="E229" s="414">
        <v>0</v>
      </c>
      <c r="F229" s="10">
        <f>SUM(A229:E229)</f>
        <v>42</v>
      </c>
    </row>
    <row r="232" spans="1:8" x14ac:dyDescent="0.2">
      <c r="A232" s="564" t="s">
        <v>401</v>
      </c>
      <c r="B232" s="564" t="s">
        <v>1</v>
      </c>
      <c r="C232" s="564" t="s">
        <v>1</v>
      </c>
      <c r="D232" s="564" t="s">
        <v>1</v>
      </c>
      <c r="E232" s="564" t="s">
        <v>1</v>
      </c>
      <c r="F232" s="564" t="s">
        <v>1</v>
      </c>
    </row>
    <row r="233" spans="1:8" ht="13.5" thickBot="1" x14ac:dyDescent="0.25">
      <c r="A233" s="564" t="s">
        <v>402</v>
      </c>
      <c r="B233" s="564" t="s">
        <v>1</v>
      </c>
      <c r="C233" s="564" t="s">
        <v>1</v>
      </c>
      <c r="D233" s="564" t="s">
        <v>1</v>
      </c>
      <c r="E233" s="564" t="s">
        <v>1</v>
      </c>
      <c r="F233" s="564" t="s">
        <v>1</v>
      </c>
    </row>
    <row r="234" spans="1:8" ht="14.25" thickTop="1" thickBot="1" x14ac:dyDescent="0.25">
      <c r="A234" s="531" t="s">
        <v>403</v>
      </c>
      <c r="B234" s="531" t="s">
        <v>404</v>
      </c>
      <c r="C234" s="531" t="s">
        <v>394</v>
      </c>
      <c r="D234" s="531" t="s">
        <v>174</v>
      </c>
    </row>
    <row r="235" spans="1:8" ht="24.75" customHeight="1" thickTop="1" thickBot="1" x14ac:dyDescent="0.25">
      <c r="A235" s="414">
        <v>4</v>
      </c>
      <c r="B235" s="414">
        <v>1</v>
      </c>
      <c r="C235" s="414">
        <v>0</v>
      </c>
      <c r="D235" s="10">
        <f>SUM(A235:C235)</f>
        <v>5</v>
      </c>
    </row>
    <row r="238" spans="1:8" x14ac:dyDescent="0.2">
      <c r="A238" s="564" t="s">
        <v>405</v>
      </c>
      <c r="B238" s="564" t="s">
        <v>1</v>
      </c>
      <c r="C238" s="564" t="s">
        <v>1</v>
      </c>
      <c r="D238" s="564" t="s">
        <v>1</v>
      </c>
      <c r="E238" s="564" t="s">
        <v>1</v>
      </c>
      <c r="F238" s="564" t="s">
        <v>1</v>
      </c>
    </row>
    <row r="239" spans="1:8" ht="13.5" thickBot="1" x14ac:dyDescent="0.25">
      <c r="A239" s="564" t="s">
        <v>406</v>
      </c>
      <c r="B239" s="564" t="s">
        <v>1</v>
      </c>
      <c r="C239" s="564" t="s">
        <v>1</v>
      </c>
      <c r="D239" s="564" t="s">
        <v>1</v>
      </c>
      <c r="E239" s="564" t="s">
        <v>1</v>
      </c>
      <c r="F239" s="564" t="s">
        <v>1</v>
      </c>
    </row>
    <row r="240" spans="1:8" ht="14.25" thickTop="1" thickBot="1" x14ac:dyDescent="0.25">
      <c r="A240" s="10" t="s">
        <v>407</v>
      </c>
      <c r="B240" s="10" t="s">
        <v>408</v>
      </c>
      <c r="C240" s="10" t="s">
        <v>313</v>
      </c>
      <c r="D240" s="10" t="s">
        <v>394</v>
      </c>
      <c r="E240" s="678" t="s">
        <v>409</v>
      </c>
      <c r="F240" s="679"/>
      <c r="G240" s="679"/>
      <c r="H240" s="680"/>
    </row>
    <row r="241" spans="1:8" ht="19.5" customHeight="1" thickTop="1" thickBot="1" x14ac:dyDescent="0.25">
      <c r="A241" s="414">
        <v>6</v>
      </c>
      <c r="B241" s="414">
        <v>38</v>
      </c>
      <c r="C241" s="27">
        <v>827</v>
      </c>
      <c r="D241" s="27"/>
      <c r="E241" s="713" t="s">
        <v>21</v>
      </c>
      <c r="F241" s="713"/>
      <c r="G241" s="713"/>
      <c r="H241" s="734"/>
    </row>
    <row r="242" spans="1:8" ht="13.5" thickTop="1" x14ac:dyDescent="0.2"/>
    <row r="244" spans="1:8" x14ac:dyDescent="0.2">
      <c r="A244" s="564" t="s">
        <v>410</v>
      </c>
      <c r="B244" s="564" t="s">
        <v>1</v>
      </c>
      <c r="C244" s="564" t="s">
        <v>1</v>
      </c>
      <c r="D244" s="564" t="s">
        <v>1</v>
      </c>
      <c r="E244" s="564" t="s">
        <v>1</v>
      </c>
      <c r="F244" s="564" t="s">
        <v>1</v>
      </c>
    </row>
    <row r="245" spans="1:8" ht="13.5" thickBot="1" x14ac:dyDescent="0.25">
      <c r="A245" s="564" t="s">
        <v>411</v>
      </c>
      <c r="B245" s="564" t="s">
        <v>1</v>
      </c>
      <c r="C245" s="564" t="s">
        <v>1</v>
      </c>
      <c r="D245" s="564" t="s">
        <v>1</v>
      </c>
      <c r="E245" s="564" t="s">
        <v>1</v>
      </c>
      <c r="F245" s="564" t="s">
        <v>1</v>
      </c>
    </row>
    <row r="246" spans="1:8" ht="45.95" customHeight="1" thickTop="1" thickBot="1" x14ac:dyDescent="0.25">
      <c r="A246" s="10" t="s">
        <v>412</v>
      </c>
      <c r="B246" s="10" t="s">
        <v>413</v>
      </c>
      <c r="C246" s="10" t="s">
        <v>414</v>
      </c>
      <c r="D246" s="10" t="s">
        <v>174</v>
      </c>
      <c r="E246" s="531" t="s">
        <v>415</v>
      </c>
      <c r="F246" s="531" t="s">
        <v>1</v>
      </c>
    </row>
    <row r="247" spans="1:8" ht="22.5" customHeight="1" thickTop="1" thickBot="1" x14ac:dyDescent="0.25">
      <c r="A247" s="414">
        <v>6</v>
      </c>
      <c r="B247" s="414">
        <v>0</v>
      </c>
      <c r="C247" s="414">
        <v>0</v>
      </c>
      <c r="D247" s="531">
        <f>SUM(A247:C247)</f>
        <v>6</v>
      </c>
      <c r="E247" s="714"/>
      <c r="F247" s="714"/>
    </row>
    <row r="248" spans="1:8" ht="14.25" thickTop="1" thickBot="1" x14ac:dyDescent="0.25">
      <c r="A248" s="531" t="s">
        <v>416</v>
      </c>
      <c r="B248" s="531" t="s">
        <v>1</v>
      </c>
      <c r="C248" s="531" t="s">
        <v>1</v>
      </c>
      <c r="D248" s="531" t="s">
        <v>1</v>
      </c>
      <c r="E248" s="531" t="s">
        <v>1</v>
      </c>
      <c r="F248" s="531" t="s">
        <v>1</v>
      </c>
    </row>
    <row r="251" spans="1:8" x14ac:dyDescent="0.2">
      <c r="A251" s="564" t="s">
        <v>417</v>
      </c>
      <c r="B251" s="564" t="s">
        <v>1</v>
      </c>
      <c r="C251" s="564" t="s">
        <v>1</v>
      </c>
      <c r="D251" s="564" t="s">
        <v>1</v>
      </c>
      <c r="E251" s="564" t="s">
        <v>1</v>
      </c>
      <c r="F251" s="564" t="s">
        <v>1</v>
      </c>
    </row>
    <row r="252" spans="1:8" ht="13.5" thickBot="1" x14ac:dyDescent="0.25">
      <c r="A252" s="564" t="s">
        <v>418</v>
      </c>
      <c r="B252" s="564" t="s">
        <v>1</v>
      </c>
      <c r="C252" s="564" t="s">
        <v>1</v>
      </c>
      <c r="D252" s="564" t="s">
        <v>1</v>
      </c>
      <c r="E252" s="564" t="s">
        <v>1</v>
      </c>
      <c r="F252" s="564" t="s">
        <v>1</v>
      </c>
    </row>
    <row r="253" spans="1:8" ht="25.5" thickTop="1" thickBot="1" x14ac:dyDescent="0.25">
      <c r="A253" s="10" t="s">
        <v>412</v>
      </c>
      <c r="B253" s="10" t="s">
        <v>413</v>
      </c>
      <c r="C253" s="10" t="s">
        <v>414</v>
      </c>
      <c r="D253" s="10" t="s">
        <v>174</v>
      </c>
      <c r="E253" s="531" t="s">
        <v>419</v>
      </c>
      <c r="F253" s="531" t="s">
        <v>1</v>
      </c>
    </row>
    <row r="254" spans="1:8" ht="27" customHeight="1" thickTop="1" thickBot="1" x14ac:dyDescent="0.25">
      <c r="A254" s="414">
        <v>37</v>
      </c>
      <c r="B254" s="414">
        <v>0</v>
      </c>
      <c r="C254" s="4"/>
      <c r="D254" s="531">
        <f>SUM(A254:C254)</f>
        <v>37</v>
      </c>
      <c r="E254" s="714"/>
      <c r="F254" s="714"/>
    </row>
    <row r="255" spans="1:8" ht="14.25" thickTop="1" thickBot="1" x14ac:dyDescent="0.25">
      <c r="A255" s="531" t="s">
        <v>420</v>
      </c>
      <c r="B255" s="531" t="s">
        <v>1</v>
      </c>
      <c r="C255" s="531" t="s">
        <v>1</v>
      </c>
      <c r="D255" s="531" t="s">
        <v>1</v>
      </c>
      <c r="E255" s="531" t="s">
        <v>1</v>
      </c>
      <c r="F255" s="531" t="s">
        <v>1</v>
      </c>
    </row>
    <row r="258" spans="1:6" ht="15" x14ac:dyDescent="0.25">
      <c r="A258" s="1" t="s">
        <v>421</v>
      </c>
    </row>
    <row r="259" spans="1:6" ht="15" x14ac:dyDescent="0.25">
      <c r="A259" s="726" t="s">
        <v>751</v>
      </c>
      <c r="B259" s="726"/>
      <c r="C259" s="726"/>
      <c r="D259" s="726"/>
      <c r="E259" s="726"/>
      <c r="F259" s="726"/>
    </row>
    <row r="261" spans="1:6" x14ac:dyDescent="0.2">
      <c r="A261" s="564" t="s">
        <v>423</v>
      </c>
      <c r="B261" s="564" t="s">
        <v>1</v>
      </c>
      <c r="C261" s="564" t="s">
        <v>1</v>
      </c>
      <c r="D261" s="564" t="s">
        <v>1</v>
      </c>
      <c r="E261" s="564" t="s">
        <v>1</v>
      </c>
    </row>
    <row r="262" spans="1:6" ht="13.5" thickBot="1" x14ac:dyDescent="0.25">
      <c r="A262" s="564" t="s">
        <v>422</v>
      </c>
      <c r="B262" s="564" t="s">
        <v>1</v>
      </c>
      <c r="C262" s="564" t="s">
        <v>1</v>
      </c>
      <c r="D262" s="564" t="s">
        <v>1</v>
      </c>
      <c r="E262" s="564" t="s">
        <v>1</v>
      </c>
    </row>
    <row r="263" spans="1:6" ht="14.25" thickTop="1" thickBot="1" x14ac:dyDescent="0.25">
      <c r="A263" s="531" t="s">
        <v>119</v>
      </c>
      <c r="B263" s="531" t="s">
        <v>424</v>
      </c>
      <c r="C263" s="531" t="s">
        <v>425</v>
      </c>
      <c r="D263" s="531" t="s">
        <v>426</v>
      </c>
      <c r="E263" s="531" t="s">
        <v>1</v>
      </c>
    </row>
    <row r="264" spans="1:6" ht="14.25" thickTop="1" thickBot="1" x14ac:dyDescent="0.25">
      <c r="A264" s="531" t="s">
        <v>1</v>
      </c>
      <c r="B264" s="531" t="s">
        <v>1</v>
      </c>
      <c r="C264" s="531" t="s">
        <v>1</v>
      </c>
      <c r="D264" s="10" t="s">
        <v>427</v>
      </c>
      <c r="E264" s="10" t="s">
        <v>428</v>
      </c>
    </row>
    <row r="265" spans="1:6" ht="14.25" thickTop="1" thickBot="1" x14ac:dyDescent="0.25">
      <c r="A265" s="10" t="s">
        <v>0</v>
      </c>
      <c r="B265" s="10" t="s">
        <v>9</v>
      </c>
      <c r="C265" s="4" t="s">
        <v>95</v>
      </c>
      <c r="D265" s="414" t="s">
        <v>1104</v>
      </c>
      <c r="E265" s="4"/>
    </row>
    <row r="266" spans="1:6" ht="14.25" thickTop="1" thickBot="1" x14ac:dyDescent="0.25">
      <c r="A266" s="10" t="s">
        <v>93</v>
      </c>
      <c r="B266" s="10" t="s">
        <v>10</v>
      </c>
      <c r="C266" s="4" t="s">
        <v>95</v>
      </c>
      <c r="D266" s="414" t="s">
        <v>1104</v>
      </c>
      <c r="E266" s="4"/>
    </row>
    <row r="267" spans="1:6" ht="14.25" thickTop="1" thickBot="1" x14ac:dyDescent="0.25">
      <c r="A267" s="10" t="s">
        <v>94</v>
      </c>
      <c r="B267" s="10" t="s">
        <v>11</v>
      </c>
      <c r="C267" s="4" t="s">
        <v>98</v>
      </c>
      <c r="D267" s="414" t="s">
        <v>1104</v>
      </c>
      <c r="E267" s="4"/>
    </row>
    <row r="268" spans="1:6" ht="14.25" thickTop="1" thickBot="1" x14ac:dyDescent="0.25">
      <c r="A268" s="10" t="s">
        <v>95</v>
      </c>
      <c r="B268" s="10" t="s">
        <v>12</v>
      </c>
      <c r="C268" s="4" t="s">
        <v>95</v>
      </c>
      <c r="D268" s="414" t="s">
        <v>1104</v>
      </c>
      <c r="E268" s="4"/>
    </row>
    <row r="269" spans="1:6" ht="14.25" thickTop="1" thickBot="1" x14ac:dyDescent="0.25">
      <c r="A269" s="10" t="s">
        <v>96</v>
      </c>
      <c r="B269" s="10" t="s">
        <v>13</v>
      </c>
      <c r="C269" s="4" t="s">
        <v>98</v>
      </c>
      <c r="D269" s="414" t="s">
        <v>1104</v>
      </c>
      <c r="E269" s="4"/>
    </row>
    <row r="270" spans="1:6" ht="14.25" thickTop="1" thickBot="1" x14ac:dyDescent="0.25">
      <c r="A270" s="10" t="s">
        <v>97</v>
      </c>
      <c r="B270" s="10" t="s">
        <v>14</v>
      </c>
      <c r="C270" s="4" t="s">
        <v>95</v>
      </c>
      <c r="D270" s="414" t="s">
        <v>1104</v>
      </c>
      <c r="E270" s="4"/>
    </row>
    <row r="271" spans="1:6" ht="14.25" thickTop="1" thickBot="1" x14ac:dyDescent="0.25">
      <c r="A271" s="10" t="s">
        <v>98</v>
      </c>
      <c r="B271" s="10" t="s">
        <v>15</v>
      </c>
      <c r="C271" s="4" t="s">
        <v>96</v>
      </c>
      <c r="D271" s="414" t="s">
        <v>1104</v>
      </c>
      <c r="E271" s="4"/>
    </row>
    <row r="272" spans="1:6" ht="14.25" thickTop="1" thickBot="1" x14ac:dyDescent="0.25">
      <c r="A272" s="10" t="s">
        <v>127</v>
      </c>
      <c r="B272" s="10" t="s">
        <v>16</v>
      </c>
      <c r="C272" s="4" t="s">
        <v>96</v>
      </c>
      <c r="D272" s="414" t="s">
        <v>1104</v>
      </c>
      <c r="E272" s="4"/>
    </row>
    <row r="273" spans="1:14" ht="14.25" thickTop="1" thickBot="1" x14ac:dyDescent="0.25">
      <c r="A273" s="10" t="s">
        <v>126</v>
      </c>
      <c r="B273" s="10" t="s">
        <v>17</v>
      </c>
      <c r="C273" s="4" t="s">
        <v>127</v>
      </c>
      <c r="D273" s="414" t="s">
        <v>1104</v>
      </c>
      <c r="E273" s="4"/>
    </row>
    <row r="274" spans="1:14" ht="14.25" thickTop="1" thickBot="1" x14ac:dyDescent="0.25">
      <c r="A274" s="10" t="s">
        <v>128</v>
      </c>
      <c r="B274" s="10" t="s">
        <v>18</v>
      </c>
      <c r="C274" s="4" t="s">
        <v>127</v>
      </c>
      <c r="D274" s="414" t="s">
        <v>1104</v>
      </c>
      <c r="E274" s="4"/>
    </row>
    <row r="275" spans="1:14" ht="14.25" thickTop="1" thickBot="1" x14ac:dyDescent="0.25">
      <c r="A275" s="10" t="s">
        <v>129</v>
      </c>
      <c r="B275" s="10" t="s">
        <v>19</v>
      </c>
      <c r="C275" s="4" t="s">
        <v>95</v>
      </c>
      <c r="D275" s="47" t="s">
        <v>1104</v>
      </c>
      <c r="E275" s="4"/>
    </row>
    <row r="276" spans="1:14" ht="14.25" thickTop="1" thickBot="1" x14ac:dyDescent="0.25">
      <c r="A276" s="10" t="s">
        <v>69</v>
      </c>
      <c r="B276" s="10" t="s">
        <v>20</v>
      </c>
      <c r="C276" s="4" t="s">
        <v>95</v>
      </c>
      <c r="D276" s="414" t="s">
        <v>1104</v>
      </c>
      <c r="E276" s="4"/>
    </row>
    <row r="277" spans="1:14" ht="14.25" thickTop="1" thickBot="1" x14ac:dyDescent="0.25">
      <c r="A277" s="10" t="s">
        <v>130</v>
      </c>
      <c r="B277" s="10" t="s">
        <v>22</v>
      </c>
      <c r="C277" s="4" t="s">
        <v>97</v>
      </c>
      <c r="D277" s="414" t="s">
        <v>1104</v>
      </c>
      <c r="E277" s="4"/>
    </row>
    <row r="278" spans="1:14" ht="14.25" thickTop="1" thickBot="1" x14ac:dyDescent="0.25">
      <c r="A278" s="10" t="s">
        <v>208</v>
      </c>
      <c r="B278" s="10" t="s">
        <v>23</v>
      </c>
      <c r="C278" s="4" t="s">
        <v>94</v>
      </c>
      <c r="D278" s="414" t="s">
        <v>1104</v>
      </c>
      <c r="E278" s="4"/>
    </row>
    <row r="279" spans="1:14" ht="14.25" thickTop="1" thickBot="1" x14ac:dyDescent="0.25">
      <c r="A279" s="531" t="s">
        <v>429</v>
      </c>
      <c r="B279" s="531" t="s">
        <v>1</v>
      </c>
      <c r="C279" s="531" t="s">
        <v>1</v>
      </c>
      <c r="D279" s="10">
        <f>SUM(D265:D278)</f>
        <v>0</v>
      </c>
      <c r="E279" s="19">
        <f>SUM(E265:E278)</f>
        <v>0</v>
      </c>
    </row>
    <row r="281" spans="1:14" x14ac:dyDescent="0.2">
      <c r="A281" s="564" t="s">
        <v>430</v>
      </c>
      <c r="B281" s="564" t="s">
        <v>1</v>
      </c>
      <c r="C281" s="564" t="s">
        <v>1</v>
      </c>
      <c r="D281" s="564" t="s">
        <v>1</v>
      </c>
      <c r="E281" s="564" t="s">
        <v>1</v>
      </c>
      <c r="F281" s="564" t="s">
        <v>1</v>
      </c>
      <c r="G281" s="564" t="s">
        <v>1</v>
      </c>
      <c r="H281" s="564" t="s">
        <v>1</v>
      </c>
      <c r="I281" s="564" t="s">
        <v>1</v>
      </c>
      <c r="J281" s="564" t="s">
        <v>1</v>
      </c>
      <c r="K281" s="564" t="s">
        <v>1</v>
      </c>
      <c r="L281" s="564" t="s">
        <v>1</v>
      </c>
      <c r="M281" s="564" t="s">
        <v>1</v>
      </c>
      <c r="N281" s="564" t="s">
        <v>1</v>
      </c>
    </row>
    <row r="282" spans="1:14" ht="13.5" thickBot="1" x14ac:dyDescent="0.25">
      <c r="A282" s="564" t="s">
        <v>431</v>
      </c>
      <c r="B282" s="564" t="s">
        <v>1</v>
      </c>
      <c r="C282" s="564" t="s">
        <v>1</v>
      </c>
      <c r="D282" s="564" t="s">
        <v>1</v>
      </c>
      <c r="E282" s="564" t="s">
        <v>1</v>
      </c>
      <c r="F282" s="564" t="s">
        <v>1</v>
      </c>
      <c r="G282" s="564" t="s">
        <v>1</v>
      </c>
      <c r="H282" s="564" t="s">
        <v>1</v>
      </c>
      <c r="I282" s="564" t="s">
        <v>1</v>
      </c>
      <c r="J282" s="564" t="s">
        <v>1</v>
      </c>
      <c r="K282" s="564" t="s">
        <v>1</v>
      </c>
      <c r="L282" s="564" t="s">
        <v>1</v>
      </c>
      <c r="M282" s="564" t="s">
        <v>1</v>
      </c>
      <c r="N282" s="564" t="s">
        <v>1</v>
      </c>
    </row>
    <row r="283" spans="1:14" ht="14.25" thickTop="1" thickBot="1" x14ac:dyDescent="0.25">
      <c r="A283" s="531" t="s">
        <v>217</v>
      </c>
      <c r="B283" s="531" t="s">
        <v>1</v>
      </c>
      <c r="C283" s="531" t="s">
        <v>218</v>
      </c>
      <c r="D283" s="531" t="s">
        <v>1</v>
      </c>
      <c r="E283" s="531" t="s">
        <v>1</v>
      </c>
      <c r="F283" s="531" t="s">
        <v>1</v>
      </c>
      <c r="G283" s="531" t="s">
        <v>1</v>
      </c>
      <c r="H283" s="531" t="s">
        <v>1</v>
      </c>
      <c r="I283" s="531" t="s">
        <v>1</v>
      </c>
      <c r="J283" s="531" t="s">
        <v>1</v>
      </c>
      <c r="K283" s="531" t="s">
        <v>1</v>
      </c>
      <c r="L283" s="531" t="s">
        <v>1</v>
      </c>
      <c r="M283" s="531" t="s">
        <v>224</v>
      </c>
      <c r="N283" s="531" t="s">
        <v>225</v>
      </c>
    </row>
    <row r="284" spans="1:14" ht="37.5" thickTop="1" thickBot="1" x14ac:dyDescent="0.25">
      <c r="A284" s="531" t="s">
        <v>1</v>
      </c>
      <c r="B284" s="531" t="s">
        <v>1</v>
      </c>
      <c r="C284" s="10" t="s">
        <v>96</v>
      </c>
      <c r="D284" s="10" t="s">
        <v>95</v>
      </c>
      <c r="E284" s="10" t="s">
        <v>94</v>
      </c>
      <c r="F284" s="10" t="s">
        <v>93</v>
      </c>
      <c r="G284" s="10" t="s">
        <v>0</v>
      </c>
      <c r="H284" s="10" t="s">
        <v>219</v>
      </c>
      <c r="I284" s="10" t="s">
        <v>220</v>
      </c>
      <c r="J284" s="10" t="s">
        <v>221</v>
      </c>
      <c r="K284" s="10" t="s">
        <v>222</v>
      </c>
      <c r="L284" s="10" t="s">
        <v>223</v>
      </c>
      <c r="M284" s="531" t="s">
        <v>1</v>
      </c>
      <c r="N284" s="531" t="s">
        <v>1</v>
      </c>
    </row>
    <row r="285" spans="1:14" ht="37.5" thickTop="1" thickBot="1" x14ac:dyDescent="0.25">
      <c r="A285" s="531" t="s">
        <v>1</v>
      </c>
      <c r="B285" s="531" t="s">
        <v>1</v>
      </c>
      <c r="C285" s="10" t="s">
        <v>226</v>
      </c>
      <c r="D285" s="10" t="s">
        <v>227</v>
      </c>
      <c r="E285" s="10" t="s">
        <v>228</v>
      </c>
      <c r="F285" s="10" t="s">
        <v>229</v>
      </c>
      <c r="G285" s="10" t="s">
        <v>230</v>
      </c>
      <c r="H285" s="10" t="s">
        <v>231</v>
      </c>
      <c r="I285" s="10" t="s">
        <v>232</v>
      </c>
      <c r="J285" s="10" t="s">
        <v>233</v>
      </c>
      <c r="K285" s="10" t="s">
        <v>234</v>
      </c>
      <c r="L285" s="10" t="s">
        <v>235</v>
      </c>
      <c r="M285" s="10" t="s">
        <v>236</v>
      </c>
      <c r="N285" s="531" t="s">
        <v>1</v>
      </c>
    </row>
    <row r="286" spans="1:14" ht="21" customHeight="1" thickTop="1" thickBot="1" x14ac:dyDescent="0.25">
      <c r="A286" s="735" t="s">
        <v>9</v>
      </c>
      <c r="B286" s="714" t="s">
        <v>432</v>
      </c>
      <c r="C286" s="416">
        <v>222</v>
      </c>
      <c r="D286" s="416">
        <v>154</v>
      </c>
      <c r="E286" s="416">
        <v>70</v>
      </c>
      <c r="F286" s="416">
        <v>9</v>
      </c>
      <c r="G286" s="416">
        <v>4</v>
      </c>
      <c r="H286" s="416">
        <v>27</v>
      </c>
      <c r="I286" s="4"/>
      <c r="J286" s="36">
        <f>SUM(C286:I286)</f>
        <v>486</v>
      </c>
      <c r="K286" s="10">
        <f>SUM(C286:G286)</f>
        <v>459</v>
      </c>
      <c r="L286" s="10">
        <f>+C286*5+D286*4+E286*3+F286*2+G286*1</f>
        <v>1958</v>
      </c>
      <c r="M286" s="51">
        <f>+L286/K286</f>
        <v>4.2657952069716778</v>
      </c>
      <c r="N286" s="51">
        <f>+M286*2</f>
        <v>8.5315904139433556</v>
      </c>
    </row>
    <row r="287" spans="1:14" ht="21" customHeight="1" thickTop="1" thickBot="1" x14ac:dyDescent="0.25">
      <c r="A287" s="735" t="s">
        <v>1</v>
      </c>
      <c r="B287" s="714" t="s">
        <v>433</v>
      </c>
      <c r="C287" s="416">
        <v>208</v>
      </c>
      <c r="D287" s="416">
        <v>177</v>
      </c>
      <c r="E287" s="416">
        <v>62</v>
      </c>
      <c r="F287" s="416">
        <v>10</v>
      </c>
      <c r="G287" s="416">
        <v>6</v>
      </c>
      <c r="H287" s="416">
        <v>23</v>
      </c>
      <c r="I287" s="4"/>
      <c r="J287" s="36">
        <f t="shared" ref="J287:J350" si="3">SUM(C287:I287)</f>
        <v>486</v>
      </c>
      <c r="K287" s="50">
        <f t="shared" ref="K287:K350" si="4">SUM(C287:G287)</f>
        <v>463</v>
      </c>
      <c r="L287" s="50">
        <f t="shared" ref="L287:L350" si="5">+C287*5+D287*4+E287*3+F287*2+G287*1</f>
        <v>1960</v>
      </c>
      <c r="M287" s="51">
        <f t="shared" ref="M287:M350" si="6">+L287/K287</f>
        <v>4.2332613390928726</v>
      </c>
      <c r="N287" s="51">
        <f t="shared" ref="N287:N350" si="7">+M287*2</f>
        <v>8.4665226781857452</v>
      </c>
    </row>
    <row r="288" spans="1:14" ht="21" customHeight="1" thickTop="1" thickBot="1" x14ac:dyDescent="0.25">
      <c r="A288" s="735" t="s">
        <v>1</v>
      </c>
      <c r="B288" s="714" t="s">
        <v>434</v>
      </c>
      <c r="C288" s="416">
        <v>203</v>
      </c>
      <c r="D288" s="416">
        <v>175</v>
      </c>
      <c r="E288" s="416">
        <v>75</v>
      </c>
      <c r="F288" s="416">
        <v>5</v>
      </c>
      <c r="G288" s="416">
        <v>5</v>
      </c>
      <c r="H288" s="416">
        <v>23</v>
      </c>
      <c r="I288" s="4"/>
      <c r="J288" s="36">
        <f t="shared" si="3"/>
        <v>486</v>
      </c>
      <c r="K288" s="50">
        <f t="shared" si="4"/>
        <v>463</v>
      </c>
      <c r="L288" s="50">
        <f t="shared" si="5"/>
        <v>1955</v>
      </c>
      <c r="M288" s="51">
        <f t="shared" si="6"/>
        <v>4.222462203023758</v>
      </c>
      <c r="N288" s="51">
        <f t="shared" si="7"/>
        <v>8.4449244060475159</v>
      </c>
    </row>
    <row r="289" spans="1:14" ht="21" customHeight="1" thickTop="1" thickBot="1" x14ac:dyDescent="0.25">
      <c r="A289" s="735" t="s">
        <v>1</v>
      </c>
      <c r="B289" s="714" t="s">
        <v>435</v>
      </c>
      <c r="C289" s="416">
        <v>203</v>
      </c>
      <c r="D289" s="416">
        <v>170</v>
      </c>
      <c r="E289" s="416">
        <v>76</v>
      </c>
      <c r="F289" s="416">
        <v>7</v>
      </c>
      <c r="G289" s="416">
        <v>6</v>
      </c>
      <c r="H289" s="416">
        <v>25</v>
      </c>
      <c r="I289" s="4"/>
      <c r="J289" s="36">
        <f t="shared" si="3"/>
        <v>487</v>
      </c>
      <c r="K289" s="50">
        <f t="shared" si="4"/>
        <v>462</v>
      </c>
      <c r="L289" s="50">
        <f t="shared" si="5"/>
        <v>1943</v>
      </c>
      <c r="M289" s="51">
        <f t="shared" si="6"/>
        <v>4.2056277056277054</v>
      </c>
      <c r="N289" s="51">
        <f t="shared" si="7"/>
        <v>8.4112554112554108</v>
      </c>
    </row>
    <row r="290" spans="1:14" ht="21" customHeight="1" thickTop="1" thickBot="1" x14ac:dyDescent="0.25">
      <c r="A290" s="531" t="s">
        <v>436</v>
      </c>
      <c r="B290" s="531" t="s">
        <v>1</v>
      </c>
      <c r="C290" s="10">
        <f>SUM(C286:C289)</f>
        <v>836</v>
      </c>
      <c r="D290" s="36">
        <f t="shared" ref="D290:I290" si="8">SUM(D286:D289)</f>
        <v>676</v>
      </c>
      <c r="E290" s="36">
        <f t="shared" si="8"/>
        <v>283</v>
      </c>
      <c r="F290" s="36">
        <f t="shared" si="8"/>
        <v>31</v>
      </c>
      <c r="G290" s="36">
        <f t="shared" si="8"/>
        <v>21</v>
      </c>
      <c r="H290" s="36">
        <f t="shared" si="8"/>
        <v>98</v>
      </c>
      <c r="I290" s="36">
        <f t="shared" si="8"/>
        <v>0</v>
      </c>
      <c r="J290" s="36">
        <f t="shared" si="3"/>
        <v>1945</v>
      </c>
      <c r="K290" s="50">
        <f>SUM(C290:G290)</f>
        <v>1847</v>
      </c>
      <c r="L290" s="50">
        <f>+C290*5+D290*4+E290*3+F290*2+G290*1</f>
        <v>7816</v>
      </c>
      <c r="M290" s="51">
        <f>+L290/K290</f>
        <v>4.2317271250676773</v>
      </c>
      <c r="N290" s="51">
        <f>+M290*2</f>
        <v>8.4634542501353547</v>
      </c>
    </row>
    <row r="291" spans="1:14" ht="21" customHeight="1" thickTop="1" thickBot="1" x14ac:dyDescent="0.25">
      <c r="A291" s="735" t="s">
        <v>10</v>
      </c>
      <c r="B291" s="714" t="s">
        <v>437</v>
      </c>
      <c r="C291" s="416">
        <v>203</v>
      </c>
      <c r="D291" s="416">
        <v>167</v>
      </c>
      <c r="E291" s="416">
        <v>76</v>
      </c>
      <c r="F291" s="416">
        <v>10</v>
      </c>
      <c r="G291" s="416">
        <v>10</v>
      </c>
      <c r="H291" s="416">
        <v>19</v>
      </c>
      <c r="I291" s="4"/>
      <c r="J291" s="36">
        <f t="shared" si="3"/>
        <v>485</v>
      </c>
      <c r="K291" s="50">
        <f t="shared" si="4"/>
        <v>466</v>
      </c>
      <c r="L291" s="50">
        <f t="shared" si="5"/>
        <v>1941</v>
      </c>
      <c r="M291" s="51">
        <f t="shared" si="6"/>
        <v>4.1652360515021458</v>
      </c>
      <c r="N291" s="51">
        <f t="shared" si="7"/>
        <v>8.3304721030042916</v>
      </c>
    </row>
    <row r="292" spans="1:14" ht="21" customHeight="1" thickTop="1" thickBot="1" x14ac:dyDescent="0.25">
      <c r="A292" s="735" t="s">
        <v>1</v>
      </c>
      <c r="B292" s="714" t="s">
        <v>438</v>
      </c>
      <c r="C292" s="416">
        <v>195</v>
      </c>
      <c r="D292" s="416">
        <v>168</v>
      </c>
      <c r="E292" s="416">
        <v>76</v>
      </c>
      <c r="F292" s="416">
        <v>9</v>
      </c>
      <c r="G292" s="416">
        <v>9</v>
      </c>
      <c r="H292" s="416">
        <v>28</v>
      </c>
      <c r="I292" s="4"/>
      <c r="J292" s="36">
        <f t="shared" si="3"/>
        <v>485</v>
      </c>
      <c r="K292" s="50">
        <f t="shared" si="4"/>
        <v>457</v>
      </c>
      <c r="L292" s="50">
        <f t="shared" si="5"/>
        <v>1902</v>
      </c>
      <c r="M292" s="51">
        <f t="shared" si="6"/>
        <v>4.1619256017505473</v>
      </c>
      <c r="N292" s="51">
        <f t="shared" si="7"/>
        <v>8.3238512035010945</v>
      </c>
    </row>
    <row r="293" spans="1:14" ht="21" customHeight="1" thickTop="1" thickBot="1" x14ac:dyDescent="0.25">
      <c r="A293" s="735" t="s">
        <v>1</v>
      </c>
      <c r="B293" s="714" t="s">
        <v>439</v>
      </c>
      <c r="C293" s="416">
        <v>188</v>
      </c>
      <c r="D293" s="416">
        <v>157</v>
      </c>
      <c r="E293" s="416">
        <v>82</v>
      </c>
      <c r="F293" s="416">
        <v>18</v>
      </c>
      <c r="G293" s="416">
        <v>9</v>
      </c>
      <c r="H293" s="416">
        <v>30</v>
      </c>
      <c r="I293" s="4"/>
      <c r="J293" s="36">
        <f t="shared" si="3"/>
        <v>484</v>
      </c>
      <c r="K293" s="50">
        <f t="shared" si="4"/>
        <v>454</v>
      </c>
      <c r="L293" s="50">
        <f t="shared" si="5"/>
        <v>1859</v>
      </c>
      <c r="M293" s="51">
        <f t="shared" si="6"/>
        <v>4.0947136563876656</v>
      </c>
      <c r="N293" s="51">
        <f t="shared" si="7"/>
        <v>8.1894273127753312</v>
      </c>
    </row>
    <row r="294" spans="1:14" ht="21" customHeight="1" thickTop="1" thickBot="1" x14ac:dyDescent="0.25">
      <c r="A294" s="735" t="s">
        <v>1</v>
      </c>
      <c r="B294" s="714" t="s">
        <v>440</v>
      </c>
      <c r="C294" s="416">
        <v>188</v>
      </c>
      <c r="D294" s="416">
        <v>154</v>
      </c>
      <c r="E294" s="416">
        <v>83</v>
      </c>
      <c r="F294" s="416">
        <v>18</v>
      </c>
      <c r="G294" s="416">
        <v>15</v>
      </c>
      <c r="H294" s="416">
        <v>26</v>
      </c>
      <c r="I294" s="4"/>
      <c r="J294" s="36">
        <f t="shared" si="3"/>
        <v>484</v>
      </c>
      <c r="K294" s="50">
        <f t="shared" si="4"/>
        <v>458</v>
      </c>
      <c r="L294" s="50">
        <f t="shared" si="5"/>
        <v>1856</v>
      </c>
      <c r="M294" s="51">
        <f t="shared" si="6"/>
        <v>4.0524017467248905</v>
      </c>
      <c r="N294" s="51">
        <f t="shared" si="7"/>
        <v>8.104803493449781</v>
      </c>
    </row>
    <row r="295" spans="1:14" ht="21" customHeight="1" thickTop="1" thickBot="1" x14ac:dyDescent="0.25">
      <c r="A295" s="531" t="s">
        <v>441</v>
      </c>
      <c r="B295" s="531" t="s">
        <v>1</v>
      </c>
      <c r="C295" s="10">
        <f>SUM(C291:C294)</f>
        <v>774</v>
      </c>
      <c r="D295" s="36">
        <f t="shared" ref="D295:I295" si="9">SUM(D291:D294)</f>
        <v>646</v>
      </c>
      <c r="E295" s="36">
        <f t="shared" si="9"/>
        <v>317</v>
      </c>
      <c r="F295" s="36">
        <f t="shared" si="9"/>
        <v>55</v>
      </c>
      <c r="G295" s="36">
        <f t="shared" si="9"/>
        <v>43</v>
      </c>
      <c r="H295" s="36">
        <f t="shared" si="9"/>
        <v>103</v>
      </c>
      <c r="I295" s="36">
        <f t="shared" si="9"/>
        <v>0</v>
      </c>
      <c r="J295" s="36">
        <f t="shared" si="3"/>
        <v>1938</v>
      </c>
      <c r="K295" s="50">
        <f t="shared" si="4"/>
        <v>1835</v>
      </c>
      <c r="L295" s="50">
        <f t="shared" si="5"/>
        <v>7558</v>
      </c>
      <c r="M295" s="51">
        <f t="shared" si="6"/>
        <v>4.1188010899182563</v>
      </c>
      <c r="N295" s="51">
        <f t="shared" si="7"/>
        <v>8.2376021798365127</v>
      </c>
    </row>
    <row r="296" spans="1:14" ht="21" customHeight="1" thickTop="1" thickBot="1" x14ac:dyDescent="0.25">
      <c r="A296" s="735" t="s">
        <v>11</v>
      </c>
      <c r="B296" s="714" t="s">
        <v>442</v>
      </c>
      <c r="C296" s="416">
        <v>195</v>
      </c>
      <c r="D296" s="416">
        <v>173</v>
      </c>
      <c r="E296" s="416">
        <v>83</v>
      </c>
      <c r="F296" s="416">
        <v>14</v>
      </c>
      <c r="G296" s="416">
        <v>5</v>
      </c>
      <c r="H296" s="416">
        <v>15</v>
      </c>
      <c r="I296" s="66"/>
      <c r="J296" s="36">
        <f t="shared" si="3"/>
        <v>485</v>
      </c>
      <c r="K296" s="50">
        <f t="shared" si="4"/>
        <v>470</v>
      </c>
      <c r="L296" s="50">
        <f t="shared" si="5"/>
        <v>1949</v>
      </c>
      <c r="M296" s="51">
        <f t="shared" si="6"/>
        <v>4.1468085106382979</v>
      </c>
      <c r="N296" s="51">
        <f t="shared" si="7"/>
        <v>8.2936170212765958</v>
      </c>
    </row>
    <row r="297" spans="1:14" ht="21" customHeight="1" thickTop="1" thickBot="1" x14ac:dyDescent="0.25">
      <c r="A297" s="735" t="s">
        <v>1</v>
      </c>
      <c r="B297" s="714" t="s">
        <v>443</v>
      </c>
      <c r="C297" s="416">
        <v>203</v>
      </c>
      <c r="D297" s="416">
        <v>183</v>
      </c>
      <c r="E297" s="416">
        <v>71</v>
      </c>
      <c r="F297" s="416">
        <v>9</v>
      </c>
      <c r="G297" s="416">
        <v>6</v>
      </c>
      <c r="H297" s="416">
        <v>12</v>
      </c>
      <c r="I297" s="66"/>
      <c r="J297" s="36">
        <f t="shared" si="3"/>
        <v>484</v>
      </c>
      <c r="K297" s="50">
        <f t="shared" si="4"/>
        <v>472</v>
      </c>
      <c r="L297" s="50">
        <f t="shared" si="5"/>
        <v>1984</v>
      </c>
      <c r="M297" s="51">
        <f t="shared" si="6"/>
        <v>4.2033898305084749</v>
      </c>
      <c r="N297" s="51">
        <f t="shared" si="7"/>
        <v>8.4067796610169498</v>
      </c>
    </row>
    <row r="298" spans="1:14" ht="21" customHeight="1" thickTop="1" thickBot="1" x14ac:dyDescent="0.25">
      <c r="A298" s="735" t="s">
        <v>1</v>
      </c>
      <c r="B298" s="714" t="s">
        <v>444</v>
      </c>
      <c r="C298" s="416">
        <v>205</v>
      </c>
      <c r="D298" s="416">
        <v>186</v>
      </c>
      <c r="E298" s="416">
        <v>72</v>
      </c>
      <c r="F298" s="416">
        <v>5</v>
      </c>
      <c r="G298" s="416">
        <v>1</v>
      </c>
      <c r="H298" s="416">
        <v>14</v>
      </c>
      <c r="I298" s="66"/>
      <c r="J298" s="36">
        <f t="shared" si="3"/>
        <v>483</v>
      </c>
      <c r="K298" s="50">
        <f t="shared" si="4"/>
        <v>469</v>
      </c>
      <c r="L298" s="50">
        <f t="shared" si="5"/>
        <v>1996</v>
      </c>
      <c r="M298" s="51">
        <f t="shared" si="6"/>
        <v>4.2558635394456292</v>
      </c>
      <c r="N298" s="51">
        <f t="shared" si="7"/>
        <v>8.5117270788912585</v>
      </c>
    </row>
    <row r="299" spans="1:14" ht="21" customHeight="1" thickTop="1" thickBot="1" x14ac:dyDescent="0.25">
      <c r="A299" s="735" t="s">
        <v>1</v>
      </c>
      <c r="B299" s="714" t="s">
        <v>445</v>
      </c>
      <c r="C299" s="416">
        <v>200</v>
      </c>
      <c r="D299" s="416">
        <v>181</v>
      </c>
      <c r="E299" s="416">
        <v>74</v>
      </c>
      <c r="F299" s="416">
        <v>9</v>
      </c>
      <c r="G299" s="416">
        <v>5</v>
      </c>
      <c r="H299" s="416">
        <v>14</v>
      </c>
      <c r="I299" s="66"/>
      <c r="J299" s="36">
        <f t="shared" si="3"/>
        <v>483</v>
      </c>
      <c r="K299" s="50">
        <f t="shared" si="4"/>
        <v>469</v>
      </c>
      <c r="L299" s="50">
        <f t="shared" si="5"/>
        <v>1969</v>
      </c>
      <c r="M299" s="51">
        <f t="shared" si="6"/>
        <v>4.1982942430703627</v>
      </c>
      <c r="N299" s="51">
        <f t="shared" si="7"/>
        <v>8.3965884861407254</v>
      </c>
    </row>
    <row r="300" spans="1:14" ht="21" customHeight="1" thickTop="1" thickBot="1" x14ac:dyDescent="0.25">
      <c r="A300" s="735" t="s">
        <v>1</v>
      </c>
      <c r="B300" s="714" t="s">
        <v>446</v>
      </c>
      <c r="C300" s="416">
        <v>206</v>
      </c>
      <c r="D300" s="416">
        <v>191</v>
      </c>
      <c r="E300" s="416">
        <v>65</v>
      </c>
      <c r="F300" s="416">
        <v>3</v>
      </c>
      <c r="G300" s="416">
        <v>5</v>
      </c>
      <c r="H300" s="416">
        <v>14</v>
      </c>
      <c r="I300" s="66"/>
      <c r="J300" s="36">
        <f t="shared" si="3"/>
        <v>484</v>
      </c>
      <c r="K300" s="50">
        <f t="shared" si="4"/>
        <v>470</v>
      </c>
      <c r="L300" s="50">
        <f t="shared" si="5"/>
        <v>2000</v>
      </c>
      <c r="M300" s="51">
        <f t="shared" si="6"/>
        <v>4.2553191489361701</v>
      </c>
      <c r="N300" s="51">
        <f t="shared" si="7"/>
        <v>8.5106382978723403</v>
      </c>
    </row>
    <row r="301" spans="1:14" ht="21" customHeight="1" thickTop="1" thickBot="1" x14ac:dyDescent="0.25">
      <c r="A301" s="735" t="s">
        <v>1</v>
      </c>
      <c r="B301" s="714" t="s">
        <v>447</v>
      </c>
      <c r="C301" s="416">
        <v>200</v>
      </c>
      <c r="D301" s="416">
        <v>180</v>
      </c>
      <c r="E301" s="416">
        <v>74</v>
      </c>
      <c r="F301" s="416">
        <v>7</v>
      </c>
      <c r="G301" s="416">
        <v>6</v>
      </c>
      <c r="H301" s="416">
        <v>17</v>
      </c>
      <c r="I301" s="66"/>
      <c r="J301" s="36">
        <f t="shared" si="3"/>
        <v>484</v>
      </c>
      <c r="K301" s="50">
        <f t="shared" si="4"/>
        <v>467</v>
      </c>
      <c r="L301" s="50">
        <f t="shared" si="5"/>
        <v>1962</v>
      </c>
      <c r="M301" s="51">
        <f t="shared" si="6"/>
        <v>4.2012847965738755</v>
      </c>
      <c r="N301" s="51">
        <f t="shared" si="7"/>
        <v>8.4025695931477511</v>
      </c>
    </row>
    <row r="302" spans="1:14" ht="21" customHeight="1" thickTop="1" thickBot="1" x14ac:dyDescent="0.25">
      <c r="A302" s="735" t="s">
        <v>1</v>
      </c>
      <c r="B302" s="714" t="s">
        <v>448</v>
      </c>
      <c r="C302" s="416">
        <v>201</v>
      </c>
      <c r="D302" s="416">
        <v>175</v>
      </c>
      <c r="E302" s="416">
        <v>76</v>
      </c>
      <c r="F302" s="416">
        <v>9</v>
      </c>
      <c r="G302" s="416">
        <v>8</v>
      </c>
      <c r="H302" s="416">
        <v>16</v>
      </c>
      <c r="I302" s="66"/>
      <c r="J302" s="36">
        <f t="shared" si="3"/>
        <v>485</v>
      </c>
      <c r="K302" s="50">
        <f t="shared" si="4"/>
        <v>469</v>
      </c>
      <c r="L302" s="50">
        <f t="shared" si="5"/>
        <v>1959</v>
      </c>
      <c r="M302" s="51">
        <f t="shared" si="6"/>
        <v>4.1769722814498937</v>
      </c>
      <c r="N302" s="51">
        <f t="shared" si="7"/>
        <v>8.3539445628997875</v>
      </c>
    </row>
    <row r="303" spans="1:14" ht="21" customHeight="1" thickTop="1" thickBot="1" x14ac:dyDescent="0.25">
      <c r="A303" s="531" t="s">
        <v>449</v>
      </c>
      <c r="B303" s="531" t="s">
        <v>1</v>
      </c>
      <c r="C303" s="10">
        <f>SUM(C296:C302)</f>
        <v>1410</v>
      </c>
      <c r="D303" s="36">
        <f t="shared" ref="D303:I303" si="10">SUM(D296:D302)</f>
        <v>1269</v>
      </c>
      <c r="E303" s="36">
        <f t="shared" si="10"/>
        <v>515</v>
      </c>
      <c r="F303" s="36">
        <f t="shared" si="10"/>
        <v>56</v>
      </c>
      <c r="G303" s="36">
        <f t="shared" si="10"/>
        <v>36</v>
      </c>
      <c r="H303" s="36">
        <f t="shared" si="10"/>
        <v>102</v>
      </c>
      <c r="I303" s="36">
        <f t="shared" si="10"/>
        <v>0</v>
      </c>
      <c r="J303" s="36">
        <f t="shared" si="3"/>
        <v>3388</v>
      </c>
      <c r="K303" s="50">
        <f t="shared" si="4"/>
        <v>3286</v>
      </c>
      <c r="L303" s="50">
        <f t="shared" si="5"/>
        <v>13819</v>
      </c>
      <c r="M303" s="51">
        <f t="shared" si="6"/>
        <v>4.2054169202678029</v>
      </c>
      <c r="N303" s="51">
        <f t="shared" si="7"/>
        <v>8.4108338405356058</v>
      </c>
    </row>
    <row r="304" spans="1:14" ht="21" customHeight="1" thickTop="1" thickBot="1" x14ac:dyDescent="0.25">
      <c r="A304" s="735" t="s">
        <v>12</v>
      </c>
      <c r="B304" s="714" t="s">
        <v>450</v>
      </c>
      <c r="C304" s="416">
        <v>197</v>
      </c>
      <c r="D304" s="416">
        <v>164</v>
      </c>
      <c r="E304" s="416">
        <v>75</v>
      </c>
      <c r="F304" s="416">
        <v>6</v>
      </c>
      <c r="G304" s="416">
        <v>5</v>
      </c>
      <c r="H304" s="416">
        <v>37</v>
      </c>
      <c r="I304" s="66"/>
      <c r="J304" s="36">
        <f t="shared" si="3"/>
        <v>484</v>
      </c>
      <c r="K304" s="50">
        <f t="shared" si="4"/>
        <v>447</v>
      </c>
      <c r="L304" s="50">
        <f t="shared" si="5"/>
        <v>1883</v>
      </c>
      <c r="M304" s="51">
        <f t="shared" si="6"/>
        <v>4.2125279642058162</v>
      </c>
      <c r="N304" s="51">
        <f t="shared" si="7"/>
        <v>8.4250559284116324</v>
      </c>
    </row>
    <row r="305" spans="1:14" ht="21" customHeight="1" thickTop="1" thickBot="1" x14ac:dyDescent="0.25">
      <c r="A305" s="735" t="s">
        <v>1</v>
      </c>
      <c r="B305" s="714" t="s">
        <v>451</v>
      </c>
      <c r="C305" s="416">
        <v>192</v>
      </c>
      <c r="D305" s="416">
        <v>170</v>
      </c>
      <c r="E305" s="416">
        <v>77</v>
      </c>
      <c r="F305" s="416">
        <v>10</v>
      </c>
      <c r="G305" s="416">
        <v>9</v>
      </c>
      <c r="H305" s="416">
        <v>27</v>
      </c>
      <c r="I305" s="66"/>
      <c r="J305" s="36">
        <f t="shared" si="3"/>
        <v>485</v>
      </c>
      <c r="K305" s="50">
        <f t="shared" si="4"/>
        <v>458</v>
      </c>
      <c r="L305" s="50">
        <f t="shared" si="5"/>
        <v>1900</v>
      </c>
      <c r="M305" s="51">
        <f t="shared" si="6"/>
        <v>4.1484716157205241</v>
      </c>
      <c r="N305" s="51">
        <f t="shared" si="7"/>
        <v>8.2969432314410483</v>
      </c>
    </row>
    <row r="306" spans="1:14" ht="21" customHeight="1" thickTop="1" thickBot="1" x14ac:dyDescent="0.25">
      <c r="A306" s="735" t="s">
        <v>1</v>
      </c>
      <c r="B306" s="714" t="s">
        <v>452</v>
      </c>
      <c r="C306" s="416">
        <v>194</v>
      </c>
      <c r="D306" s="416">
        <v>153</v>
      </c>
      <c r="E306" s="416">
        <v>85</v>
      </c>
      <c r="F306" s="416">
        <v>11</v>
      </c>
      <c r="G306" s="416">
        <v>9</v>
      </c>
      <c r="H306" s="416">
        <v>33</v>
      </c>
      <c r="I306" s="66"/>
      <c r="J306" s="36">
        <f t="shared" si="3"/>
        <v>485</v>
      </c>
      <c r="K306" s="50">
        <f t="shared" si="4"/>
        <v>452</v>
      </c>
      <c r="L306" s="50">
        <f t="shared" si="5"/>
        <v>1868</v>
      </c>
      <c r="M306" s="51">
        <f t="shared" si="6"/>
        <v>4.1327433628318584</v>
      </c>
      <c r="N306" s="51">
        <f t="shared" si="7"/>
        <v>8.2654867256637168</v>
      </c>
    </row>
    <row r="307" spans="1:14" ht="21" customHeight="1" thickTop="1" thickBot="1" x14ac:dyDescent="0.25">
      <c r="A307" s="735" t="s">
        <v>1</v>
      </c>
      <c r="B307" s="714" t="s">
        <v>453</v>
      </c>
      <c r="C307" s="416">
        <v>195</v>
      </c>
      <c r="D307" s="416">
        <v>157</v>
      </c>
      <c r="E307" s="416">
        <v>84</v>
      </c>
      <c r="F307" s="416">
        <v>13</v>
      </c>
      <c r="G307" s="416">
        <v>9</v>
      </c>
      <c r="H307" s="416">
        <v>26</v>
      </c>
      <c r="I307" s="66"/>
      <c r="J307" s="36">
        <f t="shared" si="3"/>
        <v>484</v>
      </c>
      <c r="K307" s="50">
        <f t="shared" si="4"/>
        <v>458</v>
      </c>
      <c r="L307" s="50">
        <f t="shared" si="5"/>
        <v>1890</v>
      </c>
      <c r="M307" s="51">
        <f t="shared" si="6"/>
        <v>4.1266375545851526</v>
      </c>
      <c r="N307" s="51">
        <f t="shared" si="7"/>
        <v>8.2532751091703052</v>
      </c>
    </row>
    <row r="308" spans="1:14" ht="21" customHeight="1" thickTop="1" thickBot="1" x14ac:dyDescent="0.25">
      <c r="A308" s="531" t="s">
        <v>454</v>
      </c>
      <c r="B308" s="531" t="s">
        <v>1</v>
      </c>
      <c r="C308" s="10">
        <f>SUM(C304:C307)</f>
        <v>778</v>
      </c>
      <c r="D308" s="36">
        <f t="shared" ref="D308:I308" si="11">SUM(D304:D307)</f>
        <v>644</v>
      </c>
      <c r="E308" s="36">
        <f t="shared" si="11"/>
        <v>321</v>
      </c>
      <c r="F308" s="36">
        <f t="shared" si="11"/>
        <v>40</v>
      </c>
      <c r="G308" s="36">
        <f t="shared" si="11"/>
        <v>32</v>
      </c>
      <c r="H308" s="36">
        <f t="shared" si="11"/>
        <v>123</v>
      </c>
      <c r="I308" s="36">
        <f t="shared" si="11"/>
        <v>0</v>
      </c>
      <c r="J308" s="36">
        <f t="shared" si="3"/>
        <v>1938</v>
      </c>
      <c r="K308" s="50">
        <f t="shared" si="4"/>
        <v>1815</v>
      </c>
      <c r="L308" s="50">
        <f t="shared" si="5"/>
        <v>7541</v>
      </c>
      <c r="M308" s="51">
        <f t="shared" si="6"/>
        <v>4.1548209366391182</v>
      </c>
      <c r="N308" s="51">
        <f t="shared" si="7"/>
        <v>8.3096418732782364</v>
      </c>
    </row>
    <row r="309" spans="1:14" ht="21" customHeight="1" thickTop="1" thickBot="1" x14ac:dyDescent="0.25">
      <c r="A309" s="735" t="s">
        <v>13</v>
      </c>
      <c r="B309" s="714" t="s">
        <v>455</v>
      </c>
      <c r="C309" s="416">
        <v>218</v>
      </c>
      <c r="D309" s="416">
        <v>174</v>
      </c>
      <c r="E309" s="416">
        <v>72</v>
      </c>
      <c r="F309" s="416">
        <v>4</v>
      </c>
      <c r="G309" s="416">
        <v>4</v>
      </c>
      <c r="H309" s="416">
        <v>14</v>
      </c>
      <c r="I309" s="66"/>
      <c r="J309" s="36">
        <f t="shared" si="3"/>
        <v>486</v>
      </c>
      <c r="K309" s="50">
        <f t="shared" si="4"/>
        <v>472</v>
      </c>
      <c r="L309" s="50">
        <f t="shared" si="5"/>
        <v>2014</v>
      </c>
      <c r="M309" s="51">
        <f t="shared" si="6"/>
        <v>4.2669491525423728</v>
      </c>
      <c r="N309" s="51">
        <f t="shared" si="7"/>
        <v>8.5338983050847457</v>
      </c>
    </row>
    <row r="310" spans="1:14" ht="21" customHeight="1" thickTop="1" thickBot="1" x14ac:dyDescent="0.25">
      <c r="A310" s="735" t="s">
        <v>1</v>
      </c>
      <c r="B310" s="714" t="s">
        <v>456</v>
      </c>
      <c r="C310" s="416">
        <v>219</v>
      </c>
      <c r="D310" s="416">
        <v>177</v>
      </c>
      <c r="E310" s="416">
        <v>66</v>
      </c>
      <c r="F310" s="416">
        <v>5</v>
      </c>
      <c r="G310" s="416">
        <v>5</v>
      </c>
      <c r="H310" s="416">
        <v>13</v>
      </c>
      <c r="I310" s="66"/>
      <c r="J310" s="36">
        <f t="shared" si="3"/>
        <v>485</v>
      </c>
      <c r="K310" s="50">
        <f t="shared" si="4"/>
        <v>472</v>
      </c>
      <c r="L310" s="50">
        <f t="shared" si="5"/>
        <v>2016</v>
      </c>
      <c r="M310" s="51">
        <f t="shared" si="6"/>
        <v>4.2711864406779663</v>
      </c>
      <c r="N310" s="51">
        <f t="shared" si="7"/>
        <v>8.5423728813559325</v>
      </c>
    </row>
    <row r="311" spans="1:14" ht="21" customHeight="1" thickTop="1" thickBot="1" x14ac:dyDescent="0.25">
      <c r="A311" s="735" t="s">
        <v>1</v>
      </c>
      <c r="B311" s="714" t="s">
        <v>457</v>
      </c>
      <c r="C311" s="416">
        <v>212</v>
      </c>
      <c r="D311" s="416">
        <v>179</v>
      </c>
      <c r="E311" s="416">
        <v>69</v>
      </c>
      <c r="F311" s="416">
        <v>5</v>
      </c>
      <c r="G311" s="416">
        <v>4</v>
      </c>
      <c r="H311" s="416">
        <v>16</v>
      </c>
      <c r="I311" s="66"/>
      <c r="J311" s="36">
        <f t="shared" si="3"/>
        <v>485</v>
      </c>
      <c r="K311" s="50">
        <f t="shared" si="4"/>
        <v>469</v>
      </c>
      <c r="L311" s="50">
        <f t="shared" si="5"/>
        <v>1997</v>
      </c>
      <c r="M311" s="51">
        <f t="shared" si="6"/>
        <v>4.2579957356076763</v>
      </c>
      <c r="N311" s="51">
        <f t="shared" si="7"/>
        <v>8.5159914712153526</v>
      </c>
    </row>
    <row r="312" spans="1:14" ht="21" customHeight="1" thickTop="1" thickBot="1" x14ac:dyDescent="0.25">
      <c r="A312" s="735" t="s">
        <v>1</v>
      </c>
      <c r="B312" s="714" t="s">
        <v>458</v>
      </c>
      <c r="C312" s="416">
        <v>217</v>
      </c>
      <c r="D312" s="416">
        <v>180</v>
      </c>
      <c r="E312" s="416">
        <v>65</v>
      </c>
      <c r="F312" s="416">
        <v>4</v>
      </c>
      <c r="G312" s="416">
        <v>6</v>
      </c>
      <c r="H312" s="416">
        <v>12</v>
      </c>
      <c r="I312" s="66"/>
      <c r="J312" s="36">
        <f t="shared" si="3"/>
        <v>484</v>
      </c>
      <c r="K312" s="50">
        <f t="shared" si="4"/>
        <v>472</v>
      </c>
      <c r="L312" s="50">
        <f t="shared" si="5"/>
        <v>2014</v>
      </c>
      <c r="M312" s="51">
        <f t="shared" si="6"/>
        <v>4.2669491525423728</v>
      </c>
      <c r="N312" s="51">
        <f t="shared" si="7"/>
        <v>8.5338983050847457</v>
      </c>
    </row>
    <row r="313" spans="1:14" ht="21" customHeight="1" thickTop="1" thickBot="1" x14ac:dyDescent="0.25">
      <c r="A313" s="735" t="s">
        <v>1</v>
      </c>
      <c r="B313" s="714" t="s">
        <v>459</v>
      </c>
      <c r="C313" s="416">
        <v>216</v>
      </c>
      <c r="D313" s="416">
        <v>174</v>
      </c>
      <c r="E313" s="416">
        <v>72</v>
      </c>
      <c r="F313" s="416">
        <v>6</v>
      </c>
      <c r="G313" s="416">
        <v>3</v>
      </c>
      <c r="H313" s="416">
        <v>13</v>
      </c>
      <c r="I313" s="66"/>
      <c r="J313" s="36">
        <f t="shared" si="3"/>
        <v>484</v>
      </c>
      <c r="K313" s="50">
        <f t="shared" si="4"/>
        <v>471</v>
      </c>
      <c r="L313" s="50">
        <f t="shared" si="5"/>
        <v>2007</v>
      </c>
      <c r="M313" s="51">
        <f t="shared" si="6"/>
        <v>4.2611464968152868</v>
      </c>
      <c r="N313" s="51">
        <f t="shared" si="7"/>
        <v>8.5222929936305736</v>
      </c>
    </row>
    <row r="314" spans="1:14" ht="21" customHeight="1" thickTop="1" thickBot="1" x14ac:dyDescent="0.25">
      <c r="A314" s="735" t="s">
        <v>1</v>
      </c>
      <c r="B314" s="714" t="s">
        <v>460</v>
      </c>
      <c r="C314" s="416">
        <v>207</v>
      </c>
      <c r="D314" s="416">
        <v>189</v>
      </c>
      <c r="E314" s="416">
        <v>65</v>
      </c>
      <c r="F314" s="416">
        <v>8</v>
      </c>
      <c r="G314" s="416">
        <v>2</v>
      </c>
      <c r="H314" s="416">
        <v>12</v>
      </c>
      <c r="I314" s="66"/>
      <c r="J314" s="36">
        <f t="shared" si="3"/>
        <v>483</v>
      </c>
      <c r="K314" s="50">
        <f t="shared" si="4"/>
        <v>471</v>
      </c>
      <c r="L314" s="50">
        <f t="shared" si="5"/>
        <v>2004</v>
      </c>
      <c r="M314" s="51">
        <f t="shared" si="6"/>
        <v>4.2547770700636942</v>
      </c>
      <c r="N314" s="51">
        <f t="shared" si="7"/>
        <v>8.5095541401273884</v>
      </c>
    </row>
    <row r="315" spans="1:14" ht="21" customHeight="1" thickTop="1" thickBot="1" x14ac:dyDescent="0.25">
      <c r="A315" s="735" t="s">
        <v>1</v>
      </c>
      <c r="B315" s="714" t="s">
        <v>461</v>
      </c>
      <c r="C315" s="416">
        <v>210</v>
      </c>
      <c r="D315" s="416">
        <v>184</v>
      </c>
      <c r="E315" s="416">
        <v>65</v>
      </c>
      <c r="F315" s="416">
        <v>9</v>
      </c>
      <c r="G315" s="416">
        <v>3</v>
      </c>
      <c r="H315" s="416">
        <v>12</v>
      </c>
      <c r="I315" s="66"/>
      <c r="J315" s="36">
        <f t="shared" si="3"/>
        <v>483</v>
      </c>
      <c r="K315" s="50">
        <f t="shared" si="4"/>
        <v>471</v>
      </c>
      <c r="L315" s="50">
        <f t="shared" si="5"/>
        <v>2002</v>
      </c>
      <c r="M315" s="51">
        <f t="shared" si="6"/>
        <v>4.2505307855626331</v>
      </c>
      <c r="N315" s="51">
        <f t="shared" si="7"/>
        <v>8.5010615711252662</v>
      </c>
    </row>
    <row r="316" spans="1:14" ht="21" customHeight="1" thickTop="1" thickBot="1" x14ac:dyDescent="0.25">
      <c r="A316" s="531" t="s">
        <v>462</v>
      </c>
      <c r="B316" s="531" t="s">
        <v>1</v>
      </c>
      <c r="C316" s="10">
        <f>SUM(C309:C315)</f>
        <v>1499</v>
      </c>
      <c r="D316" s="50">
        <f t="shared" ref="D316:J316" si="12">SUM(D309:D315)</f>
        <v>1257</v>
      </c>
      <c r="E316" s="50">
        <f t="shared" si="12"/>
        <v>474</v>
      </c>
      <c r="F316" s="50">
        <f t="shared" si="12"/>
        <v>41</v>
      </c>
      <c r="G316" s="50">
        <f t="shared" si="12"/>
        <v>27</v>
      </c>
      <c r="H316" s="50">
        <f t="shared" si="12"/>
        <v>92</v>
      </c>
      <c r="I316" s="50">
        <f t="shared" si="12"/>
        <v>0</v>
      </c>
      <c r="J316" s="50">
        <f t="shared" si="12"/>
        <v>3390</v>
      </c>
      <c r="K316" s="50">
        <f t="shared" si="4"/>
        <v>3298</v>
      </c>
      <c r="L316" s="50">
        <f t="shared" si="5"/>
        <v>14054</v>
      </c>
      <c r="M316" s="51">
        <f t="shared" si="6"/>
        <v>4.2613705275924803</v>
      </c>
      <c r="N316" s="51">
        <f t="shared" si="7"/>
        <v>8.5227410551849605</v>
      </c>
    </row>
    <row r="317" spans="1:14" ht="21" customHeight="1" thickTop="1" thickBot="1" x14ac:dyDescent="0.25">
      <c r="A317" s="735" t="s">
        <v>14</v>
      </c>
      <c r="B317" s="714" t="s">
        <v>463</v>
      </c>
      <c r="C317" s="416">
        <v>217</v>
      </c>
      <c r="D317" s="416">
        <v>186</v>
      </c>
      <c r="E317" s="416">
        <v>61</v>
      </c>
      <c r="F317" s="416">
        <v>6</v>
      </c>
      <c r="G317" s="416">
        <v>3</v>
      </c>
      <c r="H317" s="416">
        <v>11</v>
      </c>
      <c r="I317" s="66"/>
      <c r="J317" s="36">
        <f t="shared" si="3"/>
        <v>484</v>
      </c>
      <c r="K317" s="50">
        <f t="shared" si="4"/>
        <v>473</v>
      </c>
      <c r="L317" s="50">
        <f t="shared" si="5"/>
        <v>2027</v>
      </c>
      <c r="M317" s="51">
        <f t="shared" si="6"/>
        <v>4.2854122621564485</v>
      </c>
      <c r="N317" s="51">
        <f t="shared" si="7"/>
        <v>8.5708245243128971</v>
      </c>
    </row>
    <row r="318" spans="1:14" ht="21" customHeight="1" thickTop="1" thickBot="1" x14ac:dyDescent="0.25">
      <c r="A318" s="735" t="s">
        <v>1</v>
      </c>
      <c r="B318" s="714" t="s">
        <v>464</v>
      </c>
      <c r="C318" s="416">
        <v>207</v>
      </c>
      <c r="D318" s="416">
        <v>188</v>
      </c>
      <c r="E318" s="416">
        <v>66</v>
      </c>
      <c r="F318" s="416">
        <v>5</v>
      </c>
      <c r="G318" s="416">
        <v>7</v>
      </c>
      <c r="H318" s="416">
        <v>11</v>
      </c>
      <c r="I318" s="66"/>
      <c r="J318" s="36">
        <f t="shared" si="3"/>
        <v>484</v>
      </c>
      <c r="K318" s="50">
        <f t="shared" si="4"/>
        <v>473</v>
      </c>
      <c r="L318" s="50">
        <f t="shared" si="5"/>
        <v>2002</v>
      </c>
      <c r="M318" s="51">
        <f t="shared" si="6"/>
        <v>4.2325581395348841</v>
      </c>
      <c r="N318" s="51">
        <f t="shared" si="7"/>
        <v>8.4651162790697683</v>
      </c>
    </row>
    <row r="319" spans="1:14" ht="21" customHeight="1" thickTop="1" thickBot="1" x14ac:dyDescent="0.25">
      <c r="A319" s="735" t="s">
        <v>1</v>
      </c>
      <c r="B319" s="714" t="s">
        <v>465</v>
      </c>
      <c r="C319" s="416">
        <v>201</v>
      </c>
      <c r="D319" s="416">
        <v>190</v>
      </c>
      <c r="E319" s="416">
        <v>73</v>
      </c>
      <c r="F319" s="416">
        <v>3</v>
      </c>
      <c r="G319" s="416">
        <v>5</v>
      </c>
      <c r="H319" s="416">
        <v>12</v>
      </c>
      <c r="I319" s="66"/>
      <c r="J319" s="36">
        <f t="shared" si="3"/>
        <v>484</v>
      </c>
      <c r="K319" s="50">
        <f t="shared" si="4"/>
        <v>472</v>
      </c>
      <c r="L319" s="50">
        <f t="shared" si="5"/>
        <v>1995</v>
      </c>
      <c r="M319" s="51">
        <f t="shared" si="6"/>
        <v>4.226694915254237</v>
      </c>
      <c r="N319" s="51">
        <f t="shared" si="7"/>
        <v>8.453389830508474</v>
      </c>
    </row>
    <row r="320" spans="1:14" ht="21" customHeight="1" thickTop="1" thickBot="1" x14ac:dyDescent="0.25">
      <c r="A320" s="735" t="s">
        <v>1</v>
      </c>
      <c r="B320" s="714" t="s">
        <v>466</v>
      </c>
      <c r="C320" s="416">
        <v>205</v>
      </c>
      <c r="D320" s="416">
        <v>186</v>
      </c>
      <c r="E320" s="416">
        <v>72</v>
      </c>
      <c r="F320" s="416">
        <v>6</v>
      </c>
      <c r="G320" s="416">
        <v>3</v>
      </c>
      <c r="H320" s="416">
        <v>13</v>
      </c>
      <c r="I320" s="66"/>
      <c r="J320" s="36">
        <f t="shared" si="3"/>
        <v>485</v>
      </c>
      <c r="K320" s="50">
        <f t="shared" si="4"/>
        <v>472</v>
      </c>
      <c r="L320" s="50">
        <f t="shared" si="5"/>
        <v>2000</v>
      </c>
      <c r="M320" s="51">
        <f t="shared" si="6"/>
        <v>4.2372881355932206</v>
      </c>
      <c r="N320" s="51">
        <f t="shared" si="7"/>
        <v>8.4745762711864412</v>
      </c>
    </row>
    <row r="321" spans="1:14" ht="21" customHeight="1" thickTop="1" thickBot="1" x14ac:dyDescent="0.25">
      <c r="A321" s="531" t="s">
        <v>467</v>
      </c>
      <c r="B321" s="531" t="s">
        <v>1</v>
      </c>
      <c r="C321" s="10">
        <f>SUM(C317:C320)</f>
        <v>830</v>
      </c>
      <c r="D321" s="50">
        <f t="shared" ref="D321:J321" si="13">SUM(D317:D320)</f>
        <v>750</v>
      </c>
      <c r="E321" s="50">
        <f t="shared" si="13"/>
        <v>272</v>
      </c>
      <c r="F321" s="50">
        <f t="shared" si="13"/>
        <v>20</v>
      </c>
      <c r="G321" s="50">
        <f t="shared" si="13"/>
        <v>18</v>
      </c>
      <c r="H321" s="50">
        <f t="shared" si="13"/>
        <v>47</v>
      </c>
      <c r="I321" s="50">
        <f t="shared" si="13"/>
        <v>0</v>
      </c>
      <c r="J321" s="50">
        <f t="shared" si="13"/>
        <v>1937</v>
      </c>
      <c r="K321" s="50">
        <f t="shared" si="4"/>
        <v>1890</v>
      </c>
      <c r="L321" s="50">
        <f t="shared" si="5"/>
        <v>8024</v>
      </c>
      <c r="M321" s="51">
        <f t="shared" si="6"/>
        <v>4.2455026455026452</v>
      </c>
      <c r="N321" s="51">
        <f t="shared" si="7"/>
        <v>8.4910052910052904</v>
      </c>
    </row>
    <row r="322" spans="1:14" ht="21" customHeight="1" thickTop="1" thickBot="1" x14ac:dyDescent="0.25">
      <c r="A322" s="735" t="s">
        <v>15</v>
      </c>
      <c r="B322" s="714" t="s">
        <v>468</v>
      </c>
      <c r="C322" s="416">
        <v>192</v>
      </c>
      <c r="D322" s="416">
        <v>168</v>
      </c>
      <c r="E322" s="416">
        <v>80</v>
      </c>
      <c r="F322" s="416">
        <v>7</v>
      </c>
      <c r="G322" s="416">
        <v>8</v>
      </c>
      <c r="H322" s="416">
        <v>29</v>
      </c>
      <c r="I322" s="66"/>
      <c r="J322" s="36">
        <f t="shared" si="3"/>
        <v>484</v>
      </c>
      <c r="K322" s="50">
        <f t="shared" si="4"/>
        <v>455</v>
      </c>
      <c r="L322" s="50">
        <f t="shared" si="5"/>
        <v>1894</v>
      </c>
      <c r="M322" s="51">
        <f t="shared" si="6"/>
        <v>4.1626373626373629</v>
      </c>
      <c r="N322" s="51">
        <f t="shared" si="7"/>
        <v>8.3252747252747259</v>
      </c>
    </row>
    <row r="323" spans="1:14" ht="21" customHeight="1" thickTop="1" thickBot="1" x14ac:dyDescent="0.25">
      <c r="A323" s="735" t="s">
        <v>1</v>
      </c>
      <c r="B323" s="714" t="s">
        <v>469</v>
      </c>
      <c r="C323" s="416">
        <v>189</v>
      </c>
      <c r="D323" s="416">
        <v>165</v>
      </c>
      <c r="E323" s="416">
        <v>83</v>
      </c>
      <c r="F323" s="416">
        <v>8</v>
      </c>
      <c r="G323" s="416">
        <v>11</v>
      </c>
      <c r="H323" s="416">
        <v>28</v>
      </c>
      <c r="I323" s="66"/>
      <c r="J323" s="36">
        <f t="shared" si="3"/>
        <v>484</v>
      </c>
      <c r="K323" s="50">
        <f t="shared" si="4"/>
        <v>456</v>
      </c>
      <c r="L323" s="50">
        <f t="shared" si="5"/>
        <v>1881</v>
      </c>
      <c r="M323" s="51">
        <f t="shared" si="6"/>
        <v>4.125</v>
      </c>
      <c r="N323" s="51">
        <f t="shared" si="7"/>
        <v>8.25</v>
      </c>
    </row>
    <row r="324" spans="1:14" ht="21" customHeight="1" thickTop="1" thickBot="1" x14ac:dyDescent="0.25">
      <c r="A324" s="735" t="s">
        <v>1</v>
      </c>
      <c r="B324" s="714" t="s">
        <v>470</v>
      </c>
      <c r="C324" s="416">
        <v>190</v>
      </c>
      <c r="D324" s="416">
        <v>163</v>
      </c>
      <c r="E324" s="416">
        <v>79</v>
      </c>
      <c r="F324" s="416">
        <v>12</v>
      </c>
      <c r="G324" s="416">
        <v>17</v>
      </c>
      <c r="H324" s="416">
        <v>24</v>
      </c>
      <c r="I324" s="66"/>
      <c r="J324" s="36">
        <f t="shared" si="3"/>
        <v>485</v>
      </c>
      <c r="K324" s="50">
        <f t="shared" si="4"/>
        <v>461</v>
      </c>
      <c r="L324" s="50">
        <f t="shared" si="5"/>
        <v>1880</v>
      </c>
      <c r="M324" s="51">
        <f t="shared" si="6"/>
        <v>4.0780911062906728</v>
      </c>
      <c r="N324" s="51">
        <f t="shared" si="7"/>
        <v>8.1561822125813457</v>
      </c>
    </row>
    <row r="325" spans="1:14" ht="21" customHeight="1" thickTop="1" thickBot="1" x14ac:dyDescent="0.25">
      <c r="A325" s="735" t="s">
        <v>1</v>
      </c>
      <c r="B325" s="714" t="s">
        <v>471</v>
      </c>
      <c r="C325" s="416">
        <v>193</v>
      </c>
      <c r="D325" s="416">
        <v>165</v>
      </c>
      <c r="E325" s="416">
        <v>81</v>
      </c>
      <c r="F325" s="416">
        <v>8</v>
      </c>
      <c r="G325" s="416">
        <v>13</v>
      </c>
      <c r="H325" s="416">
        <v>25</v>
      </c>
      <c r="I325" s="66"/>
      <c r="J325" s="36">
        <f t="shared" si="3"/>
        <v>485</v>
      </c>
      <c r="K325" s="50">
        <f t="shared" si="4"/>
        <v>460</v>
      </c>
      <c r="L325" s="50">
        <f t="shared" si="5"/>
        <v>1897</v>
      </c>
      <c r="M325" s="51">
        <f t="shared" si="6"/>
        <v>4.1239130434782609</v>
      </c>
      <c r="N325" s="51">
        <f t="shared" si="7"/>
        <v>8.2478260869565219</v>
      </c>
    </row>
    <row r="326" spans="1:14" ht="21" customHeight="1" thickTop="1" thickBot="1" x14ac:dyDescent="0.25">
      <c r="A326" s="735" t="s">
        <v>1</v>
      </c>
      <c r="B326" s="714" t="s">
        <v>472</v>
      </c>
      <c r="C326" s="416">
        <v>188</v>
      </c>
      <c r="D326" s="416">
        <v>160</v>
      </c>
      <c r="E326" s="416">
        <v>82</v>
      </c>
      <c r="F326" s="416">
        <v>13</v>
      </c>
      <c r="G326" s="416">
        <v>13</v>
      </c>
      <c r="H326" s="416">
        <v>29</v>
      </c>
      <c r="I326" s="66"/>
      <c r="J326" s="36">
        <f t="shared" si="3"/>
        <v>485</v>
      </c>
      <c r="K326" s="50">
        <f t="shared" si="4"/>
        <v>456</v>
      </c>
      <c r="L326" s="50">
        <f t="shared" si="5"/>
        <v>1865</v>
      </c>
      <c r="M326" s="51">
        <f t="shared" si="6"/>
        <v>4.0899122807017543</v>
      </c>
      <c r="N326" s="51">
        <f t="shared" si="7"/>
        <v>8.1798245614035086</v>
      </c>
    </row>
    <row r="327" spans="1:14" ht="21" customHeight="1" thickTop="1" thickBot="1" x14ac:dyDescent="0.25">
      <c r="A327" s="531" t="s">
        <v>473</v>
      </c>
      <c r="B327" s="531" t="s">
        <v>1</v>
      </c>
      <c r="C327" s="10">
        <f>SUM(C322:C326)</f>
        <v>952</v>
      </c>
      <c r="D327" s="50">
        <f t="shared" ref="D327:J327" si="14">SUM(D322:D326)</f>
        <v>821</v>
      </c>
      <c r="E327" s="50">
        <f t="shared" si="14"/>
        <v>405</v>
      </c>
      <c r="F327" s="50">
        <f t="shared" si="14"/>
        <v>48</v>
      </c>
      <c r="G327" s="50">
        <f t="shared" si="14"/>
        <v>62</v>
      </c>
      <c r="H327" s="50">
        <f t="shared" si="14"/>
        <v>135</v>
      </c>
      <c r="I327" s="50">
        <f t="shared" si="14"/>
        <v>0</v>
      </c>
      <c r="J327" s="50">
        <f t="shared" si="14"/>
        <v>2423</v>
      </c>
      <c r="K327" s="50">
        <f t="shared" si="4"/>
        <v>2288</v>
      </c>
      <c r="L327" s="50">
        <f t="shared" si="5"/>
        <v>9417</v>
      </c>
      <c r="M327" s="51">
        <f t="shared" si="6"/>
        <v>4.1158216783216783</v>
      </c>
      <c r="N327" s="51">
        <f t="shared" si="7"/>
        <v>8.2316433566433567</v>
      </c>
    </row>
    <row r="328" spans="1:14" ht="21" customHeight="1" thickTop="1" thickBot="1" x14ac:dyDescent="0.25">
      <c r="A328" s="735" t="s">
        <v>16</v>
      </c>
      <c r="B328" s="714" t="s">
        <v>474</v>
      </c>
      <c r="C328" s="416">
        <v>197</v>
      </c>
      <c r="D328" s="416">
        <v>186</v>
      </c>
      <c r="E328" s="416">
        <v>71</v>
      </c>
      <c r="F328" s="416">
        <v>7</v>
      </c>
      <c r="G328" s="416">
        <v>5</v>
      </c>
      <c r="H328" s="416">
        <v>17</v>
      </c>
      <c r="I328" s="66"/>
      <c r="J328" s="36">
        <f t="shared" si="3"/>
        <v>483</v>
      </c>
      <c r="K328" s="50">
        <f t="shared" si="4"/>
        <v>466</v>
      </c>
      <c r="L328" s="50">
        <f t="shared" si="5"/>
        <v>1961</v>
      </c>
      <c r="M328" s="51">
        <f t="shared" si="6"/>
        <v>4.2081545064377686</v>
      </c>
      <c r="N328" s="51">
        <f t="shared" si="7"/>
        <v>8.4163090128755371</v>
      </c>
    </row>
    <row r="329" spans="1:14" ht="21" customHeight="1" thickTop="1" thickBot="1" x14ac:dyDescent="0.25">
      <c r="A329" s="735" t="s">
        <v>1</v>
      </c>
      <c r="B329" s="714" t="s">
        <v>475</v>
      </c>
      <c r="C329" s="416">
        <v>196</v>
      </c>
      <c r="D329" s="416">
        <v>188</v>
      </c>
      <c r="E329" s="416">
        <v>71</v>
      </c>
      <c r="F329" s="416">
        <v>4</v>
      </c>
      <c r="G329" s="416">
        <v>9</v>
      </c>
      <c r="H329" s="416">
        <v>15</v>
      </c>
      <c r="I329" s="66"/>
      <c r="J329" s="36">
        <f t="shared" si="3"/>
        <v>483</v>
      </c>
      <c r="K329" s="50">
        <f t="shared" si="4"/>
        <v>468</v>
      </c>
      <c r="L329" s="50">
        <f t="shared" si="5"/>
        <v>1962</v>
      </c>
      <c r="M329" s="51">
        <f t="shared" si="6"/>
        <v>4.1923076923076925</v>
      </c>
      <c r="N329" s="51">
        <f t="shared" si="7"/>
        <v>8.384615384615385</v>
      </c>
    </row>
    <row r="330" spans="1:14" ht="21" customHeight="1" thickTop="1" thickBot="1" x14ac:dyDescent="0.25">
      <c r="A330" s="735" t="s">
        <v>1</v>
      </c>
      <c r="B330" s="714" t="s">
        <v>476</v>
      </c>
      <c r="C330" s="416">
        <v>196</v>
      </c>
      <c r="D330" s="416">
        <v>187</v>
      </c>
      <c r="E330" s="416">
        <v>73</v>
      </c>
      <c r="F330" s="416">
        <v>4</v>
      </c>
      <c r="G330" s="416">
        <v>6</v>
      </c>
      <c r="H330" s="416">
        <v>17</v>
      </c>
      <c r="I330" s="66"/>
      <c r="J330" s="36">
        <f t="shared" si="3"/>
        <v>483</v>
      </c>
      <c r="K330" s="50">
        <f t="shared" si="4"/>
        <v>466</v>
      </c>
      <c r="L330" s="50">
        <f t="shared" si="5"/>
        <v>1961</v>
      </c>
      <c r="M330" s="51">
        <f t="shared" si="6"/>
        <v>4.2081545064377686</v>
      </c>
      <c r="N330" s="51">
        <f t="shared" si="7"/>
        <v>8.4163090128755371</v>
      </c>
    </row>
    <row r="331" spans="1:14" ht="21" customHeight="1" thickTop="1" thickBot="1" x14ac:dyDescent="0.25">
      <c r="A331" s="735" t="s">
        <v>1</v>
      </c>
      <c r="B331" s="714" t="s">
        <v>477</v>
      </c>
      <c r="C331" s="416">
        <v>197</v>
      </c>
      <c r="D331" s="416">
        <v>185</v>
      </c>
      <c r="E331" s="416">
        <v>71</v>
      </c>
      <c r="F331" s="416">
        <v>6</v>
      </c>
      <c r="G331" s="416">
        <v>7</v>
      </c>
      <c r="H331" s="416">
        <v>17</v>
      </c>
      <c r="I331" s="66"/>
      <c r="J331" s="36">
        <f t="shared" si="3"/>
        <v>483</v>
      </c>
      <c r="K331" s="50">
        <f t="shared" si="4"/>
        <v>466</v>
      </c>
      <c r="L331" s="50">
        <f t="shared" si="5"/>
        <v>1957</v>
      </c>
      <c r="M331" s="51">
        <f t="shared" si="6"/>
        <v>4.1995708154506435</v>
      </c>
      <c r="N331" s="51">
        <f t="shared" si="7"/>
        <v>8.399141630901287</v>
      </c>
    </row>
    <row r="332" spans="1:14" ht="21" customHeight="1" thickTop="1" thickBot="1" x14ac:dyDescent="0.25">
      <c r="A332" s="735" t="s">
        <v>1</v>
      </c>
      <c r="B332" s="714" t="s">
        <v>478</v>
      </c>
      <c r="C332" s="416">
        <v>198</v>
      </c>
      <c r="D332" s="416">
        <v>188</v>
      </c>
      <c r="E332" s="416">
        <v>68</v>
      </c>
      <c r="F332" s="416">
        <v>4</v>
      </c>
      <c r="G332" s="416">
        <v>6</v>
      </c>
      <c r="H332" s="416">
        <v>20</v>
      </c>
      <c r="I332" s="66"/>
      <c r="J332" s="36">
        <f t="shared" si="3"/>
        <v>484</v>
      </c>
      <c r="K332" s="50">
        <f t="shared" si="4"/>
        <v>464</v>
      </c>
      <c r="L332" s="50">
        <f t="shared" si="5"/>
        <v>1960</v>
      </c>
      <c r="M332" s="51">
        <f t="shared" si="6"/>
        <v>4.2241379310344831</v>
      </c>
      <c r="N332" s="51">
        <f t="shared" si="7"/>
        <v>8.4482758620689662</v>
      </c>
    </row>
    <row r="333" spans="1:14" ht="21" customHeight="1" thickTop="1" thickBot="1" x14ac:dyDescent="0.25">
      <c r="A333" s="531" t="s">
        <v>479</v>
      </c>
      <c r="B333" s="531" t="s">
        <v>1</v>
      </c>
      <c r="C333" s="10">
        <f>SUM(C328:C332)</f>
        <v>984</v>
      </c>
      <c r="D333" s="50">
        <f t="shared" ref="D333:J333" si="15">SUM(D328:D332)</f>
        <v>934</v>
      </c>
      <c r="E333" s="50">
        <f t="shared" si="15"/>
        <v>354</v>
      </c>
      <c r="F333" s="50">
        <f t="shared" si="15"/>
        <v>25</v>
      </c>
      <c r="G333" s="50">
        <f t="shared" si="15"/>
        <v>33</v>
      </c>
      <c r="H333" s="50">
        <f t="shared" si="15"/>
        <v>86</v>
      </c>
      <c r="I333" s="50">
        <f t="shared" si="15"/>
        <v>0</v>
      </c>
      <c r="J333" s="50">
        <f t="shared" si="15"/>
        <v>2416</v>
      </c>
      <c r="K333" s="50">
        <f t="shared" si="4"/>
        <v>2330</v>
      </c>
      <c r="L333" s="50">
        <f t="shared" si="5"/>
        <v>9801</v>
      </c>
      <c r="M333" s="51">
        <f t="shared" si="6"/>
        <v>4.2064377682403435</v>
      </c>
      <c r="N333" s="51">
        <f t="shared" si="7"/>
        <v>8.4128755364806871</v>
      </c>
    </row>
    <row r="334" spans="1:14" ht="21" customHeight="1" thickTop="1" thickBot="1" x14ac:dyDescent="0.25">
      <c r="A334" s="735" t="s">
        <v>17</v>
      </c>
      <c r="B334" s="714" t="s">
        <v>480</v>
      </c>
      <c r="C334" s="416">
        <v>198</v>
      </c>
      <c r="D334" s="416">
        <v>182</v>
      </c>
      <c r="E334" s="416">
        <v>73</v>
      </c>
      <c r="F334" s="416">
        <v>4</v>
      </c>
      <c r="G334" s="416">
        <v>9</v>
      </c>
      <c r="H334" s="416">
        <v>17</v>
      </c>
      <c r="I334" s="66"/>
      <c r="J334" s="36">
        <f t="shared" si="3"/>
        <v>483</v>
      </c>
      <c r="K334" s="50">
        <f t="shared" si="4"/>
        <v>466</v>
      </c>
      <c r="L334" s="50">
        <f t="shared" si="5"/>
        <v>1954</v>
      </c>
      <c r="M334" s="51">
        <f t="shared" si="6"/>
        <v>4.1931330472103001</v>
      </c>
      <c r="N334" s="51">
        <f t="shared" si="7"/>
        <v>8.3862660944206002</v>
      </c>
    </row>
    <row r="335" spans="1:14" ht="21" customHeight="1" thickTop="1" thickBot="1" x14ac:dyDescent="0.25">
      <c r="A335" s="735" t="s">
        <v>1</v>
      </c>
      <c r="B335" s="714" t="s">
        <v>481</v>
      </c>
      <c r="C335" s="416">
        <v>184</v>
      </c>
      <c r="D335" s="416">
        <v>179</v>
      </c>
      <c r="E335" s="416">
        <v>86</v>
      </c>
      <c r="F335" s="416">
        <v>12</v>
      </c>
      <c r="G335" s="416">
        <v>7</v>
      </c>
      <c r="H335" s="416">
        <v>15</v>
      </c>
      <c r="I335" s="66"/>
      <c r="J335" s="36">
        <f t="shared" si="3"/>
        <v>483</v>
      </c>
      <c r="K335" s="50">
        <f t="shared" si="4"/>
        <v>468</v>
      </c>
      <c r="L335" s="50">
        <f t="shared" si="5"/>
        <v>1925</v>
      </c>
      <c r="M335" s="51">
        <f t="shared" si="6"/>
        <v>4.1132478632478628</v>
      </c>
      <c r="N335" s="51">
        <f t="shared" si="7"/>
        <v>8.2264957264957257</v>
      </c>
    </row>
    <row r="336" spans="1:14" ht="21" customHeight="1" thickTop="1" thickBot="1" x14ac:dyDescent="0.25">
      <c r="A336" s="735" t="s">
        <v>1</v>
      </c>
      <c r="B336" s="714" t="s">
        <v>482</v>
      </c>
      <c r="C336" s="416">
        <v>190</v>
      </c>
      <c r="D336" s="416">
        <v>177</v>
      </c>
      <c r="E336" s="416">
        <v>85</v>
      </c>
      <c r="F336" s="416">
        <v>7</v>
      </c>
      <c r="G336" s="416">
        <v>12</v>
      </c>
      <c r="H336" s="416">
        <v>12</v>
      </c>
      <c r="I336" s="66"/>
      <c r="J336" s="36">
        <f t="shared" si="3"/>
        <v>483</v>
      </c>
      <c r="K336" s="50">
        <f t="shared" si="4"/>
        <v>471</v>
      </c>
      <c r="L336" s="50">
        <f t="shared" si="5"/>
        <v>1939</v>
      </c>
      <c r="M336" s="51">
        <f t="shared" si="6"/>
        <v>4.1167728237791934</v>
      </c>
      <c r="N336" s="51">
        <f t="shared" si="7"/>
        <v>8.2335456475583868</v>
      </c>
    </row>
    <row r="337" spans="1:14" ht="21" customHeight="1" thickTop="1" thickBot="1" x14ac:dyDescent="0.25">
      <c r="A337" s="735" t="s">
        <v>1</v>
      </c>
      <c r="B337" s="714" t="s">
        <v>483</v>
      </c>
      <c r="C337" s="416">
        <v>192</v>
      </c>
      <c r="D337" s="416">
        <v>168</v>
      </c>
      <c r="E337" s="416">
        <v>85</v>
      </c>
      <c r="F337" s="416">
        <v>11</v>
      </c>
      <c r="G337" s="416">
        <v>8</v>
      </c>
      <c r="H337" s="416">
        <v>19</v>
      </c>
      <c r="I337" s="66"/>
      <c r="J337" s="36">
        <f t="shared" si="3"/>
        <v>483</v>
      </c>
      <c r="K337" s="50">
        <f t="shared" si="4"/>
        <v>464</v>
      </c>
      <c r="L337" s="50">
        <f t="shared" si="5"/>
        <v>1917</v>
      </c>
      <c r="M337" s="51">
        <f t="shared" si="6"/>
        <v>4.131465517241379</v>
      </c>
      <c r="N337" s="51">
        <f t="shared" si="7"/>
        <v>8.262931034482758</v>
      </c>
    </row>
    <row r="338" spans="1:14" ht="21" customHeight="1" thickTop="1" thickBot="1" x14ac:dyDescent="0.25">
      <c r="A338" s="735" t="s">
        <v>1</v>
      </c>
      <c r="B338" s="714" t="s">
        <v>484</v>
      </c>
      <c r="C338" s="416">
        <v>187</v>
      </c>
      <c r="D338" s="416">
        <v>173</v>
      </c>
      <c r="E338" s="416">
        <v>79</v>
      </c>
      <c r="F338" s="416">
        <v>15</v>
      </c>
      <c r="G338" s="416">
        <v>10</v>
      </c>
      <c r="H338" s="416">
        <v>22</v>
      </c>
      <c r="I338" s="66"/>
      <c r="J338" s="36">
        <f t="shared" si="3"/>
        <v>486</v>
      </c>
      <c r="K338" s="50">
        <f t="shared" si="4"/>
        <v>464</v>
      </c>
      <c r="L338" s="50">
        <f t="shared" si="5"/>
        <v>1904</v>
      </c>
      <c r="M338" s="51">
        <f t="shared" si="6"/>
        <v>4.1034482758620694</v>
      </c>
      <c r="N338" s="51">
        <f t="shared" si="7"/>
        <v>8.2068965517241388</v>
      </c>
    </row>
    <row r="339" spans="1:14" ht="21" customHeight="1" thickTop="1" thickBot="1" x14ac:dyDescent="0.25">
      <c r="A339" s="735" t="s">
        <v>1</v>
      </c>
      <c r="B339" s="714" t="s">
        <v>485</v>
      </c>
      <c r="C339" s="416">
        <v>193</v>
      </c>
      <c r="D339" s="416">
        <v>172</v>
      </c>
      <c r="E339" s="416">
        <v>90</v>
      </c>
      <c r="F339" s="416">
        <v>8</v>
      </c>
      <c r="G339" s="416">
        <v>8</v>
      </c>
      <c r="H339" s="416">
        <v>15</v>
      </c>
      <c r="I339" s="66"/>
      <c r="J339" s="36">
        <f t="shared" si="3"/>
        <v>486</v>
      </c>
      <c r="K339" s="50">
        <f t="shared" si="4"/>
        <v>471</v>
      </c>
      <c r="L339" s="50">
        <f t="shared" si="5"/>
        <v>1947</v>
      </c>
      <c r="M339" s="51">
        <f t="shared" si="6"/>
        <v>4.1337579617834397</v>
      </c>
      <c r="N339" s="51">
        <f t="shared" si="7"/>
        <v>8.2675159235668794</v>
      </c>
    </row>
    <row r="340" spans="1:14" ht="21" customHeight="1" thickTop="1" thickBot="1" x14ac:dyDescent="0.25">
      <c r="A340" s="735" t="s">
        <v>1</v>
      </c>
      <c r="B340" s="714" t="s">
        <v>486</v>
      </c>
      <c r="C340" s="416">
        <v>189</v>
      </c>
      <c r="D340" s="416">
        <v>171</v>
      </c>
      <c r="E340" s="416">
        <v>91</v>
      </c>
      <c r="F340" s="416">
        <v>8</v>
      </c>
      <c r="G340" s="416">
        <v>10</v>
      </c>
      <c r="H340" s="416">
        <v>16</v>
      </c>
      <c r="I340" s="66"/>
      <c r="J340" s="36">
        <f t="shared" si="3"/>
        <v>485</v>
      </c>
      <c r="K340" s="50">
        <f t="shared" si="4"/>
        <v>469</v>
      </c>
      <c r="L340" s="50">
        <f t="shared" si="5"/>
        <v>1928</v>
      </c>
      <c r="M340" s="51">
        <f t="shared" si="6"/>
        <v>4.1108742004264389</v>
      </c>
      <c r="N340" s="51">
        <f t="shared" si="7"/>
        <v>8.2217484008528778</v>
      </c>
    </row>
    <row r="341" spans="1:14" ht="43.5" customHeight="1" thickTop="1" thickBot="1" x14ac:dyDescent="0.25">
      <c r="A341" s="735" t="s">
        <v>1</v>
      </c>
      <c r="B341" s="714" t="s">
        <v>487</v>
      </c>
      <c r="C341" s="416">
        <v>197</v>
      </c>
      <c r="D341" s="416">
        <v>167</v>
      </c>
      <c r="E341" s="416">
        <v>87</v>
      </c>
      <c r="F341" s="416">
        <v>10</v>
      </c>
      <c r="G341" s="416">
        <v>11</v>
      </c>
      <c r="H341" s="416">
        <v>13</v>
      </c>
      <c r="I341" s="66"/>
      <c r="J341" s="36">
        <f t="shared" si="3"/>
        <v>485</v>
      </c>
      <c r="K341" s="50">
        <f t="shared" si="4"/>
        <v>472</v>
      </c>
      <c r="L341" s="50">
        <f t="shared" si="5"/>
        <v>1945</v>
      </c>
      <c r="M341" s="51">
        <f t="shared" si="6"/>
        <v>4.1207627118644066</v>
      </c>
      <c r="N341" s="51">
        <f t="shared" si="7"/>
        <v>8.2415254237288131</v>
      </c>
    </row>
    <row r="342" spans="1:14" ht="21" customHeight="1" thickTop="1" thickBot="1" x14ac:dyDescent="0.25">
      <c r="A342" s="531" t="s">
        <v>488</v>
      </c>
      <c r="B342" s="531" t="s">
        <v>1</v>
      </c>
      <c r="C342" s="10">
        <f>SUM(C334:C341)</f>
        <v>1530</v>
      </c>
      <c r="D342" s="50">
        <f t="shared" ref="D342:J342" si="16">SUM(D334:D341)</f>
        <v>1389</v>
      </c>
      <c r="E342" s="50">
        <f t="shared" si="16"/>
        <v>676</v>
      </c>
      <c r="F342" s="50">
        <f t="shared" si="16"/>
        <v>75</v>
      </c>
      <c r="G342" s="50">
        <f t="shared" si="16"/>
        <v>75</v>
      </c>
      <c r="H342" s="50">
        <f t="shared" si="16"/>
        <v>129</v>
      </c>
      <c r="I342" s="50">
        <f t="shared" si="16"/>
        <v>0</v>
      </c>
      <c r="J342" s="50">
        <f t="shared" si="16"/>
        <v>3874</v>
      </c>
      <c r="K342" s="50">
        <f t="shared" si="4"/>
        <v>3745</v>
      </c>
      <c r="L342" s="50">
        <f t="shared" si="5"/>
        <v>15459</v>
      </c>
      <c r="M342" s="51">
        <f t="shared" si="6"/>
        <v>4.1279038718291057</v>
      </c>
      <c r="N342" s="51">
        <f t="shared" si="7"/>
        <v>8.2558077436582114</v>
      </c>
    </row>
    <row r="343" spans="1:14" ht="21" customHeight="1" thickTop="1" thickBot="1" x14ac:dyDescent="0.25">
      <c r="A343" s="735" t="s">
        <v>18</v>
      </c>
      <c r="B343" s="714" t="s">
        <v>489</v>
      </c>
      <c r="C343" s="416">
        <v>194</v>
      </c>
      <c r="D343" s="416">
        <v>163</v>
      </c>
      <c r="E343" s="416">
        <v>92</v>
      </c>
      <c r="F343" s="416">
        <v>9</v>
      </c>
      <c r="G343" s="416">
        <v>12</v>
      </c>
      <c r="H343" s="416">
        <v>14</v>
      </c>
      <c r="I343" s="66"/>
      <c r="J343" s="36">
        <f t="shared" si="3"/>
        <v>484</v>
      </c>
      <c r="K343" s="50">
        <f t="shared" si="4"/>
        <v>470</v>
      </c>
      <c r="L343" s="50">
        <f t="shared" si="5"/>
        <v>1928</v>
      </c>
      <c r="M343" s="51">
        <f t="shared" si="6"/>
        <v>4.1021276595744682</v>
      </c>
      <c r="N343" s="51">
        <f t="shared" si="7"/>
        <v>8.2042553191489365</v>
      </c>
    </row>
    <row r="344" spans="1:14" ht="21" customHeight="1" thickTop="1" thickBot="1" x14ac:dyDescent="0.25">
      <c r="A344" s="735" t="s">
        <v>1</v>
      </c>
      <c r="B344" s="714" t="s">
        <v>490</v>
      </c>
      <c r="C344" s="416">
        <v>195</v>
      </c>
      <c r="D344" s="416">
        <v>164</v>
      </c>
      <c r="E344" s="416">
        <v>93</v>
      </c>
      <c r="F344" s="416">
        <v>7</v>
      </c>
      <c r="G344" s="416">
        <v>13</v>
      </c>
      <c r="H344" s="416">
        <v>12</v>
      </c>
      <c r="I344" s="66"/>
      <c r="J344" s="36">
        <f t="shared" si="3"/>
        <v>484</v>
      </c>
      <c r="K344" s="50">
        <f t="shared" si="4"/>
        <v>472</v>
      </c>
      <c r="L344" s="50">
        <f t="shared" si="5"/>
        <v>1937</v>
      </c>
      <c r="M344" s="51">
        <f t="shared" si="6"/>
        <v>4.1038135593220337</v>
      </c>
      <c r="N344" s="51">
        <f t="shared" si="7"/>
        <v>8.2076271186440675</v>
      </c>
    </row>
    <row r="345" spans="1:14" ht="21" customHeight="1" thickTop="1" thickBot="1" x14ac:dyDescent="0.25">
      <c r="A345" s="735" t="s">
        <v>1</v>
      </c>
      <c r="B345" s="714" t="s">
        <v>491</v>
      </c>
      <c r="C345" s="416">
        <v>186</v>
      </c>
      <c r="D345" s="416">
        <v>164</v>
      </c>
      <c r="E345" s="416">
        <v>93</v>
      </c>
      <c r="F345" s="416">
        <v>14</v>
      </c>
      <c r="G345" s="416">
        <v>11</v>
      </c>
      <c r="H345" s="416">
        <v>17</v>
      </c>
      <c r="I345" s="66"/>
      <c r="J345" s="36">
        <f t="shared" si="3"/>
        <v>485</v>
      </c>
      <c r="K345" s="50">
        <f t="shared" si="4"/>
        <v>468</v>
      </c>
      <c r="L345" s="50">
        <f t="shared" si="5"/>
        <v>1904</v>
      </c>
      <c r="M345" s="51">
        <f t="shared" si="6"/>
        <v>4.0683760683760681</v>
      </c>
      <c r="N345" s="51">
        <f t="shared" si="7"/>
        <v>8.1367521367521363</v>
      </c>
    </row>
    <row r="346" spans="1:14" ht="21" customHeight="1" thickTop="1" thickBot="1" x14ac:dyDescent="0.25">
      <c r="A346" s="735" t="s">
        <v>1</v>
      </c>
      <c r="B346" s="714" t="s">
        <v>492</v>
      </c>
      <c r="C346" s="416">
        <v>196</v>
      </c>
      <c r="D346" s="416">
        <v>161</v>
      </c>
      <c r="E346" s="416">
        <v>81</v>
      </c>
      <c r="F346" s="416">
        <v>17</v>
      </c>
      <c r="G346" s="416">
        <v>11</v>
      </c>
      <c r="H346" s="416">
        <v>19</v>
      </c>
      <c r="I346" s="66"/>
      <c r="J346" s="36">
        <f t="shared" si="3"/>
        <v>485</v>
      </c>
      <c r="K346" s="50">
        <f t="shared" si="4"/>
        <v>466</v>
      </c>
      <c r="L346" s="50">
        <f t="shared" si="5"/>
        <v>1912</v>
      </c>
      <c r="M346" s="51">
        <f t="shared" si="6"/>
        <v>4.1030042918454939</v>
      </c>
      <c r="N346" s="51">
        <f t="shared" si="7"/>
        <v>8.2060085836909877</v>
      </c>
    </row>
    <row r="347" spans="1:14" ht="21" customHeight="1" thickTop="1" thickBot="1" x14ac:dyDescent="0.25">
      <c r="A347" s="735" t="s">
        <v>1</v>
      </c>
      <c r="B347" s="714" t="s">
        <v>493</v>
      </c>
      <c r="C347" s="416">
        <v>196</v>
      </c>
      <c r="D347" s="416">
        <v>164</v>
      </c>
      <c r="E347" s="416">
        <v>92</v>
      </c>
      <c r="F347" s="416">
        <v>12</v>
      </c>
      <c r="G347" s="416">
        <v>11</v>
      </c>
      <c r="H347" s="416">
        <v>9</v>
      </c>
      <c r="I347" s="66"/>
      <c r="J347" s="36">
        <f t="shared" si="3"/>
        <v>484</v>
      </c>
      <c r="K347" s="50">
        <f t="shared" si="4"/>
        <v>475</v>
      </c>
      <c r="L347" s="50">
        <f t="shared" si="5"/>
        <v>1947</v>
      </c>
      <c r="M347" s="51">
        <f t="shared" si="6"/>
        <v>4.0989473684210527</v>
      </c>
      <c r="N347" s="51">
        <f t="shared" si="7"/>
        <v>8.1978947368421053</v>
      </c>
    </row>
    <row r="348" spans="1:14" ht="21" customHeight="1" thickTop="1" thickBot="1" x14ac:dyDescent="0.25">
      <c r="A348" s="735" t="s">
        <v>1</v>
      </c>
      <c r="B348" s="714" t="s">
        <v>494</v>
      </c>
      <c r="C348" s="416">
        <v>198</v>
      </c>
      <c r="D348" s="416">
        <v>165</v>
      </c>
      <c r="E348" s="416">
        <v>95</v>
      </c>
      <c r="F348" s="416">
        <v>5</v>
      </c>
      <c r="G348" s="416">
        <v>13</v>
      </c>
      <c r="H348" s="416">
        <v>10</v>
      </c>
      <c r="I348" s="66"/>
      <c r="J348" s="36">
        <f t="shared" si="3"/>
        <v>486</v>
      </c>
      <c r="K348" s="50">
        <f t="shared" si="4"/>
        <v>476</v>
      </c>
      <c r="L348" s="50">
        <f t="shared" si="5"/>
        <v>1958</v>
      </c>
      <c r="M348" s="51">
        <f t="shared" si="6"/>
        <v>4.1134453781512601</v>
      </c>
      <c r="N348" s="51">
        <f t="shared" si="7"/>
        <v>8.2268907563025202</v>
      </c>
    </row>
    <row r="349" spans="1:14" ht="21" customHeight="1" thickTop="1" thickBot="1" x14ac:dyDescent="0.25">
      <c r="A349" s="735" t="s">
        <v>1</v>
      </c>
      <c r="B349" s="714" t="s">
        <v>495</v>
      </c>
      <c r="C349" s="416">
        <v>197</v>
      </c>
      <c r="D349" s="416">
        <v>162</v>
      </c>
      <c r="E349" s="416">
        <v>95</v>
      </c>
      <c r="F349" s="416">
        <v>11</v>
      </c>
      <c r="G349" s="416">
        <v>10</v>
      </c>
      <c r="H349" s="416">
        <v>11</v>
      </c>
      <c r="I349" s="66"/>
      <c r="J349" s="36">
        <f t="shared" si="3"/>
        <v>486</v>
      </c>
      <c r="K349" s="50">
        <f t="shared" si="4"/>
        <v>475</v>
      </c>
      <c r="L349" s="50">
        <f t="shared" si="5"/>
        <v>1950</v>
      </c>
      <c r="M349" s="51">
        <f t="shared" si="6"/>
        <v>4.1052631578947372</v>
      </c>
      <c r="N349" s="51">
        <f t="shared" si="7"/>
        <v>8.2105263157894743</v>
      </c>
    </row>
    <row r="350" spans="1:14" ht="21" customHeight="1" thickTop="1" thickBot="1" x14ac:dyDescent="0.25">
      <c r="A350" s="735" t="s">
        <v>1</v>
      </c>
      <c r="B350" s="714" t="s">
        <v>496</v>
      </c>
      <c r="C350" s="416">
        <v>193</v>
      </c>
      <c r="D350" s="416">
        <v>175</v>
      </c>
      <c r="E350" s="416">
        <v>91</v>
      </c>
      <c r="F350" s="416">
        <v>11</v>
      </c>
      <c r="G350" s="416">
        <v>5</v>
      </c>
      <c r="H350" s="416">
        <v>11</v>
      </c>
      <c r="I350" s="66"/>
      <c r="J350" s="36">
        <f t="shared" si="3"/>
        <v>486</v>
      </c>
      <c r="K350" s="50">
        <f t="shared" si="4"/>
        <v>475</v>
      </c>
      <c r="L350" s="50">
        <f t="shared" si="5"/>
        <v>1965</v>
      </c>
      <c r="M350" s="51">
        <f t="shared" si="6"/>
        <v>4.1368421052631579</v>
      </c>
      <c r="N350" s="51">
        <f t="shared" si="7"/>
        <v>8.2736842105263158</v>
      </c>
    </row>
    <row r="351" spans="1:14" ht="21" customHeight="1" thickTop="1" thickBot="1" x14ac:dyDescent="0.25">
      <c r="A351" s="531" t="s">
        <v>497</v>
      </c>
      <c r="B351" s="531" t="s">
        <v>1</v>
      </c>
      <c r="C351" s="10">
        <f>SUM(C343:C350)</f>
        <v>1555</v>
      </c>
      <c r="D351" s="50">
        <f t="shared" ref="D351:J351" si="17">SUM(D343:D350)</f>
        <v>1318</v>
      </c>
      <c r="E351" s="50">
        <f t="shared" si="17"/>
        <v>732</v>
      </c>
      <c r="F351" s="50">
        <f t="shared" si="17"/>
        <v>86</v>
      </c>
      <c r="G351" s="50">
        <f t="shared" si="17"/>
        <v>86</v>
      </c>
      <c r="H351" s="50">
        <f t="shared" si="17"/>
        <v>103</v>
      </c>
      <c r="I351" s="50">
        <f t="shared" si="17"/>
        <v>0</v>
      </c>
      <c r="J351" s="50">
        <f t="shared" si="17"/>
        <v>3880</v>
      </c>
      <c r="K351" s="50">
        <f t="shared" ref="K351:K368" si="18">SUM(C351:G351)</f>
        <v>3777</v>
      </c>
      <c r="L351" s="50">
        <f t="shared" ref="L351:L368" si="19">+C351*5+D351*4+E351*3+F351*2+G351*1</f>
        <v>15501</v>
      </c>
      <c r="M351" s="51">
        <f t="shared" ref="M351:M368" si="20">+L351/K351</f>
        <v>4.1040508339952346</v>
      </c>
      <c r="N351" s="51">
        <f t="shared" ref="N351:N367" si="21">+M351*2</f>
        <v>8.2081016679904693</v>
      </c>
    </row>
    <row r="352" spans="1:14" ht="21" customHeight="1" thickTop="1" thickBot="1" x14ac:dyDescent="0.25">
      <c r="A352" s="735" t="s">
        <v>19</v>
      </c>
      <c r="B352" s="714" t="s">
        <v>498</v>
      </c>
      <c r="C352" s="416">
        <v>189</v>
      </c>
      <c r="D352" s="416">
        <v>181</v>
      </c>
      <c r="E352" s="416">
        <v>86</v>
      </c>
      <c r="F352" s="416">
        <v>13</v>
      </c>
      <c r="G352" s="416">
        <v>4</v>
      </c>
      <c r="H352" s="416">
        <v>10</v>
      </c>
      <c r="I352" s="66"/>
      <c r="J352" s="36">
        <f t="shared" ref="J352:J368" si="22">SUM(C352:I352)</f>
        <v>483</v>
      </c>
      <c r="K352" s="50">
        <f t="shared" si="18"/>
        <v>473</v>
      </c>
      <c r="L352" s="50">
        <f t="shared" si="19"/>
        <v>1957</v>
      </c>
      <c r="M352" s="51">
        <f t="shared" si="20"/>
        <v>4.1374207188160677</v>
      </c>
      <c r="N352" s="51">
        <f t="shared" si="21"/>
        <v>8.2748414376321353</v>
      </c>
    </row>
    <row r="353" spans="1:14" ht="21" customHeight="1" thickTop="1" thickBot="1" x14ac:dyDescent="0.25">
      <c r="A353" s="735" t="s">
        <v>1</v>
      </c>
      <c r="B353" s="714" t="s">
        <v>499</v>
      </c>
      <c r="C353" s="416">
        <v>190</v>
      </c>
      <c r="D353" s="416">
        <v>176</v>
      </c>
      <c r="E353" s="416">
        <v>91</v>
      </c>
      <c r="F353" s="416">
        <v>10</v>
      </c>
      <c r="G353" s="416">
        <v>4</v>
      </c>
      <c r="H353" s="416">
        <v>12</v>
      </c>
      <c r="I353" s="66"/>
      <c r="J353" s="36">
        <f t="shared" si="22"/>
        <v>483</v>
      </c>
      <c r="K353" s="50">
        <f t="shared" si="18"/>
        <v>471</v>
      </c>
      <c r="L353" s="50">
        <f t="shared" si="19"/>
        <v>1951</v>
      </c>
      <c r="M353" s="51">
        <f t="shared" si="20"/>
        <v>4.1422505307855628</v>
      </c>
      <c r="N353" s="51">
        <f t="shared" si="21"/>
        <v>8.2845010615711256</v>
      </c>
    </row>
    <row r="354" spans="1:14" ht="21" customHeight="1" thickTop="1" thickBot="1" x14ac:dyDescent="0.25">
      <c r="A354" s="735" t="s">
        <v>1</v>
      </c>
      <c r="B354" s="714" t="s">
        <v>500</v>
      </c>
      <c r="C354" s="416">
        <v>192</v>
      </c>
      <c r="D354" s="416">
        <v>169</v>
      </c>
      <c r="E354" s="416">
        <v>94</v>
      </c>
      <c r="F354" s="416">
        <v>11</v>
      </c>
      <c r="G354" s="416">
        <v>4</v>
      </c>
      <c r="H354" s="416">
        <v>15</v>
      </c>
      <c r="I354" s="66"/>
      <c r="J354" s="36">
        <f t="shared" si="22"/>
        <v>485</v>
      </c>
      <c r="K354" s="50">
        <f t="shared" si="18"/>
        <v>470</v>
      </c>
      <c r="L354" s="50">
        <f t="shared" si="19"/>
        <v>1944</v>
      </c>
      <c r="M354" s="51">
        <f t="shared" si="20"/>
        <v>4.1361702127659576</v>
      </c>
      <c r="N354" s="51">
        <f t="shared" si="21"/>
        <v>8.2723404255319153</v>
      </c>
    </row>
    <row r="355" spans="1:14" ht="21" customHeight="1" thickTop="1" thickBot="1" x14ac:dyDescent="0.25">
      <c r="A355" s="735" t="s">
        <v>1</v>
      </c>
      <c r="B355" s="714" t="s">
        <v>501</v>
      </c>
      <c r="C355" s="416">
        <v>193</v>
      </c>
      <c r="D355" s="416">
        <v>176</v>
      </c>
      <c r="E355" s="416">
        <v>90</v>
      </c>
      <c r="F355" s="416">
        <v>9</v>
      </c>
      <c r="G355" s="416">
        <v>5</v>
      </c>
      <c r="H355" s="416">
        <v>11</v>
      </c>
      <c r="I355" s="66"/>
      <c r="J355" s="36">
        <f t="shared" si="22"/>
        <v>484</v>
      </c>
      <c r="K355" s="50">
        <f t="shared" si="18"/>
        <v>473</v>
      </c>
      <c r="L355" s="50">
        <f t="shared" si="19"/>
        <v>1962</v>
      </c>
      <c r="M355" s="51">
        <f t="shared" si="20"/>
        <v>4.1479915433403809</v>
      </c>
      <c r="N355" s="51">
        <f t="shared" si="21"/>
        <v>8.2959830866807618</v>
      </c>
    </row>
    <row r="356" spans="1:14" ht="21" customHeight="1" thickTop="1" thickBot="1" x14ac:dyDescent="0.25">
      <c r="A356" s="531" t="s">
        <v>502</v>
      </c>
      <c r="B356" s="531" t="s">
        <v>1</v>
      </c>
      <c r="C356" s="10">
        <f>SUM(C352:C355)</f>
        <v>764</v>
      </c>
      <c r="D356" s="50">
        <f t="shared" ref="D356:J356" si="23">SUM(D352:D355)</f>
        <v>702</v>
      </c>
      <c r="E356" s="50">
        <f t="shared" si="23"/>
        <v>361</v>
      </c>
      <c r="F356" s="50">
        <f t="shared" si="23"/>
        <v>43</v>
      </c>
      <c r="G356" s="50">
        <f t="shared" si="23"/>
        <v>17</v>
      </c>
      <c r="H356" s="50">
        <f t="shared" si="23"/>
        <v>48</v>
      </c>
      <c r="I356" s="50">
        <f t="shared" si="23"/>
        <v>0</v>
      </c>
      <c r="J356" s="50">
        <f t="shared" si="23"/>
        <v>1935</v>
      </c>
      <c r="K356" s="50">
        <f t="shared" si="18"/>
        <v>1887</v>
      </c>
      <c r="L356" s="50">
        <f t="shared" si="19"/>
        <v>7814</v>
      </c>
      <c r="M356" s="51">
        <f t="shared" si="20"/>
        <v>4.1409644939056705</v>
      </c>
      <c r="N356" s="51">
        <f t="shared" si="21"/>
        <v>8.2819289878113409</v>
      </c>
    </row>
    <row r="357" spans="1:14" ht="21" customHeight="1" thickTop="1" thickBot="1" x14ac:dyDescent="0.25">
      <c r="A357" s="735" t="s">
        <v>22</v>
      </c>
      <c r="B357" s="714" t="s">
        <v>503</v>
      </c>
      <c r="C357" s="416">
        <v>201</v>
      </c>
      <c r="D357" s="416">
        <v>171</v>
      </c>
      <c r="E357" s="416">
        <v>83</v>
      </c>
      <c r="F357" s="416">
        <v>8</v>
      </c>
      <c r="G357" s="416">
        <v>9</v>
      </c>
      <c r="H357" s="416">
        <v>12</v>
      </c>
      <c r="I357" s="66"/>
      <c r="J357" s="36">
        <f t="shared" si="22"/>
        <v>484</v>
      </c>
      <c r="K357" s="50">
        <f t="shared" si="18"/>
        <v>472</v>
      </c>
      <c r="L357" s="50">
        <f t="shared" si="19"/>
        <v>1963</v>
      </c>
      <c r="M357" s="51">
        <f t="shared" si="20"/>
        <v>4.1588983050847457</v>
      </c>
      <c r="N357" s="51">
        <f t="shared" si="21"/>
        <v>8.3177966101694913</v>
      </c>
    </row>
    <row r="358" spans="1:14" ht="21" customHeight="1" thickTop="1" thickBot="1" x14ac:dyDescent="0.25">
      <c r="A358" s="735" t="s">
        <v>1</v>
      </c>
      <c r="B358" s="714" t="s">
        <v>504</v>
      </c>
      <c r="C358" s="416">
        <v>198</v>
      </c>
      <c r="D358" s="416">
        <v>180</v>
      </c>
      <c r="E358" s="416">
        <v>77</v>
      </c>
      <c r="F358" s="416">
        <v>8</v>
      </c>
      <c r="G358" s="416">
        <v>9</v>
      </c>
      <c r="H358" s="416">
        <v>12</v>
      </c>
      <c r="I358" s="66"/>
      <c r="J358" s="36">
        <f t="shared" si="22"/>
        <v>484</v>
      </c>
      <c r="K358" s="50">
        <f t="shared" si="18"/>
        <v>472</v>
      </c>
      <c r="L358" s="50">
        <f t="shared" si="19"/>
        <v>1966</v>
      </c>
      <c r="M358" s="51">
        <f t="shared" si="20"/>
        <v>4.1652542372881358</v>
      </c>
      <c r="N358" s="51">
        <f t="shared" si="21"/>
        <v>8.3305084745762716</v>
      </c>
    </row>
    <row r="359" spans="1:14" ht="21" customHeight="1" thickTop="1" thickBot="1" x14ac:dyDescent="0.25">
      <c r="A359" s="735" t="s">
        <v>1</v>
      </c>
      <c r="B359" s="714" t="s">
        <v>505</v>
      </c>
      <c r="C359" s="416">
        <v>203</v>
      </c>
      <c r="D359" s="416">
        <v>176</v>
      </c>
      <c r="E359" s="416">
        <v>79</v>
      </c>
      <c r="F359" s="416">
        <v>8</v>
      </c>
      <c r="G359" s="416">
        <v>8</v>
      </c>
      <c r="H359" s="416">
        <v>10</v>
      </c>
      <c r="I359" s="66"/>
      <c r="J359" s="36">
        <f t="shared" si="22"/>
        <v>484</v>
      </c>
      <c r="K359" s="50">
        <f t="shared" si="18"/>
        <v>474</v>
      </c>
      <c r="L359" s="50">
        <f t="shared" si="19"/>
        <v>1980</v>
      </c>
      <c r="M359" s="51">
        <f t="shared" si="20"/>
        <v>4.1772151898734178</v>
      </c>
      <c r="N359" s="51">
        <f t="shared" si="21"/>
        <v>8.3544303797468356</v>
      </c>
    </row>
    <row r="360" spans="1:14" ht="21" customHeight="1" thickTop="1" thickBot="1" x14ac:dyDescent="0.25">
      <c r="A360" s="735" t="s">
        <v>1</v>
      </c>
      <c r="B360" s="714" t="s">
        <v>506</v>
      </c>
      <c r="C360" s="416">
        <v>195</v>
      </c>
      <c r="D360" s="416">
        <v>188</v>
      </c>
      <c r="E360" s="416">
        <v>76</v>
      </c>
      <c r="F360" s="416">
        <v>7</v>
      </c>
      <c r="G360" s="416">
        <v>6</v>
      </c>
      <c r="H360" s="416">
        <v>11</v>
      </c>
      <c r="I360" s="66"/>
      <c r="J360" s="36">
        <f t="shared" si="22"/>
        <v>483</v>
      </c>
      <c r="K360" s="50">
        <f t="shared" si="18"/>
        <v>472</v>
      </c>
      <c r="L360" s="50">
        <f t="shared" si="19"/>
        <v>1975</v>
      </c>
      <c r="M360" s="51">
        <f t="shared" si="20"/>
        <v>4.1843220338983054</v>
      </c>
      <c r="N360" s="51">
        <f t="shared" si="21"/>
        <v>8.3686440677966107</v>
      </c>
    </row>
    <row r="361" spans="1:14" ht="21" customHeight="1" thickTop="1" thickBot="1" x14ac:dyDescent="0.25">
      <c r="A361" s="735" t="s">
        <v>1</v>
      </c>
      <c r="B361" s="714" t="s">
        <v>507</v>
      </c>
      <c r="C361" s="416">
        <v>199</v>
      </c>
      <c r="D361" s="416">
        <v>182</v>
      </c>
      <c r="E361" s="416">
        <v>79</v>
      </c>
      <c r="F361" s="416">
        <v>7</v>
      </c>
      <c r="G361" s="416">
        <v>7</v>
      </c>
      <c r="H361" s="416">
        <v>9</v>
      </c>
      <c r="I361" s="66"/>
      <c r="J361" s="36">
        <f t="shared" si="22"/>
        <v>483</v>
      </c>
      <c r="K361" s="50">
        <f t="shared" si="18"/>
        <v>474</v>
      </c>
      <c r="L361" s="50">
        <f t="shared" si="19"/>
        <v>1981</v>
      </c>
      <c r="M361" s="51">
        <f t="shared" si="20"/>
        <v>4.1793248945147683</v>
      </c>
      <c r="N361" s="51">
        <f t="shared" si="21"/>
        <v>8.3586497890295366</v>
      </c>
    </row>
    <row r="362" spans="1:14" ht="21" customHeight="1" thickTop="1" thickBot="1" x14ac:dyDescent="0.25">
      <c r="A362" s="735" t="s">
        <v>1</v>
      </c>
      <c r="B362" s="714" t="s">
        <v>508</v>
      </c>
      <c r="C362" s="416">
        <v>202</v>
      </c>
      <c r="D362" s="416">
        <v>186</v>
      </c>
      <c r="E362" s="416">
        <v>74</v>
      </c>
      <c r="F362" s="416">
        <v>7</v>
      </c>
      <c r="G362" s="416">
        <v>6</v>
      </c>
      <c r="H362" s="416">
        <v>9</v>
      </c>
      <c r="I362" s="66"/>
      <c r="J362" s="36">
        <f t="shared" si="22"/>
        <v>484</v>
      </c>
      <c r="K362" s="50">
        <f t="shared" si="18"/>
        <v>475</v>
      </c>
      <c r="L362" s="50">
        <f t="shared" si="19"/>
        <v>1996</v>
      </c>
      <c r="M362" s="51">
        <f t="shared" si="20"/>
        <v>4.202105263157895</v>
      </c>
      <c r="N362" s="51">
        <f t="shared" si="21"/>
        <v>8.40421052631579</v>
      </c>
    </row>
    <row r="363" spans="1:14" ht="21" customHeight="1" thickTop="1" thickBot="1" x14ac:dyDescent="0.25">
      <c r="A363" s="531" t="s">
        <v>509</v>
      </c>
      <c r="B363" s="531" t="s">
        <v>1</v>
      </c>
      <c r="C363" s="10">
        <f>SUM(C357:C362)</f>
        <v>1198</v>
      </c>
      <c r="D363" s="50">
        <f t="shared" ref="D363:J363" si="24">SUM(D357:D362)</f>
        <v>1083</v>
      </c>
      <c r="E363" s="50">
        <f t="shared" si="24"/>
        <v>468</v>
      </c>
      <c r="F363" s="50">
        <f t="shared" si="24"/>
        <v>45</v>
      </c>
      <c r="G363" s="50">
        <f t="shared" si="24"/>
        <v>45</v>
      </c>
      <c r="H363" s="50">
        <f t="shared" si="24"/>
        <v>63</v>
      </c>
      <c r="I363" s="50">
        <f t="shared" si="24"/>
        <v>0</v>
      </c>
      <c r="J363" s="50">
        <f t="shared" si="24"/>
        <v>2902</v>
      </c>
      <c r="K363" s="50">
        <f t="shared" si="18"/>
        <v>2839</v>
      </c>
      <c r="L363" s="50">
        <f t="shared" si="19"/>
        <v>11861</v>
      </c>
      <c r="M363" s="51">
        <f t="shared" si="20"/>
        <v>4.1778795350475519</v>
      </c>
      <c r="N363" s="51">
        <f t="shared" si="21"/>
        <v>8.3557590700951039</v>
      </c>
    </row>
    <row r="364" spans="1:14" ht="21" customHeight="1" thickTop="1" thickBot="1" x14ac:dyDescent="0.25">
      <c r="A364" s="735" t="s">
        <v>23</v>
      </c>
      <c r="B364" s="714" t="s">
        <v>510</v>
      </c>
      <c r="C364" s="416">
        <v>193</v>
      </c>
      <c r="D364" s="416">
        <v>185</v>
      </c>
      <c r="E364" s="416">
        <v>79</v>
      </c>
      <c r="F364" s="416">
        <v>6</v>
      </c>
      <c r="G364" s="416">
        <v>7</v>
      </c>
      <c r="H364" s="416">
        <v>13</v>
      </c>
      <c r="I364" s="66"/>
      <c r="J364" s="36">
        <f t="shared" si="22"/>
        <v>483</v>
      </c>
      <c r="K364" s="50">
        <f t="shared" si="18"/>
        <v>470</v>
      </c>
      <c r="L364" s="50">
        <f t="shared" si="19"/>
        <v>1961</v>
      </c>
      <c r="M364" s="51">
        <f t="shared" si="20"/>
        <v>4.1723404255319148</v>
      </c>
      <c r="N364" s="51">
        <f t="shared" si="21"/>
        <v>8.3446808510638295</v>
      </c>
    </row>
    <row r="365" spans="1:14" ht="21" customHeight="1" thickTop="1" thickBot="1" x14ac:dyDescent="0.25">
      <c r="A365" s="735" t="s">
        <v>1</v>
      </c>
      <c r="B365" s="714" t="s">
        <v>511</v>
      </c>
      <c r="C365" s="416">
        <v>197</v>
      </c>
      <c r="D365" s="416">
        <v>178</v>
      </c>
      <c r="E365" s="416">
        <v>82</v>
      </c>
      <c r="F365" s="416">
        <v>5</v>
      </c>
      <c r="G365" s="416">
        <v>7</v>
      </c>
      <c r="H365" s="416">
        <v>14</v>
      </c>
      <c r="I365" s="66"/>
      <c r="J365" s="36">
        <f t="shared" si="22"/>
        <v>483</v>
      </c>
      <c r="K365" s="50">
        <f t="shared" si="18"/>
        <v>469</v>
      </c>
      <c r="L365" s="50">
        <f t="shared" si="19"/>
        <v>1960</v>
      </c>
      <c r="M365" s="51">
        <f t="shared" si="20"/>
        <v>4.1791044776119399</v>
      </c>
      <c r="N365" s="51">
        <f t="shared" si="21"/>
        <v>8.3582089552238799</v>
      </c>
    </row>
    <row r="366" spans="1:14" ht="21" customHeight="1" thickTop="1" thickBot="1" x14ac:dyDescent="0.25">
      <c r="A366" s="735" t="s">
        <v>1</v>
      </c>
      <c r="B366" s="714" t="s">
        <v>512</v>
      </c>
      <c r="C366" s="416">
        <v>194</v>
      </c>
      <c r="D366" s="416">
        <v>179</v>
      </c>
      <c r="E366" s="416">
        <v>82</v>
      </c>
      <c r="F366" s="416">
        <v>7</v>
      </c>
      <c r="G366" s="416">
        <v>7</v>
      </c>
      <c r="H366" s="416">
        <v>14</v>
      </c>
      <c r="I366" s="66"/>
      <c r="J366" s="36">
        <f t="shared" si="22"/>
        <v>483</v>
      </c>
      <c r="K366" s="50">
        <f t="shared" si="18"/>
        <v>469</v>
      </c>
      <c r="L366" s="50">
        <f t="shared" si="19"/>
        <v>1953</v>
      </c>
      <c r="M366" s="51">
        <f t="shared" si="20"/>
        <v>4.1641791044776122</v>
      </c>
      <c r="N366" s="51">
        <f t="shared" si="21"/>
        <v>8.3283582089552244</v>
      </c>
    </row>
    <row r="367" spans="1:14" ht="21" customHeight="1" thickTop="1" thickBot="1" x14ac:dyDescent="0.25">
      <c r="A367" s="531" t="s">
        <v>513</v>
      </c>
      <c r="B367" s="531" t="s">
        <v>1</v>
      </c>
      <c r="C367" s="10">
        <f>SUM(C364:C366)</f>
        <v>584</v>
      </c>
      <c r="D367" s="50">
        <f t="shared" ref="D367:J367" si="25">SUM(D364:D366)</f>
        <v>542</v>
      </c>
      <c r="E367" s="50">
        <f t="shared" si="25"/>
        <v>243</v>
      </c>
      <c r="F367" s="50">
        <f t="shared" si="25"/>
        <v>18</v>
      </c>
      <c r="G367" s="50">
        <f t="shared" si="25"/>
        <v>21</v>
      </c>
      <c r="H367" s="50">
        <f t="shared" si="25"/>
        <v>41</v>
      </c>
      <c r="I367" s="50">
        <f t="shared" si="25"/>
        <v>0</v>
      </c>
      <c r="J367" s="50">
        <f t="shared" si="25"/>
        <v>1449</v>
      </c>
      <c r="K367" s="50">
        <f t="shared" si="18"/>
        <v>1408</v>
      </c>
      <c r="L367" s="50">
        <f t="shared" si="19"/>
        <v>5874</v>
      </c>
      <c r="M367" s="51">
        <f t="shared" si="20"/>
        <v>4.171875</v>
      </c>
      <c r="N367" s="51">
        <f t="shared" si="21"/>
        <v>8.34375</v>
      </c>
    </row>
    <row r="368" spans="1:14" ht="21" customHeight="1" thickTop="1" thickBot="1" x14ac:dyDescent="0.25">
      <c r="A368" s="736" t="s">
        <v>174</v>
      </c>
      <c r="B368" s="736" t="s">
        <v>1</v>
      </c>
      <c r="C368" s="67">
        <f>+C367+C363+C356+C351+C342+C333+C327+C321+C316+C308+C303+C295+C290</f>
        <v>13694</v>
      </c>
      <c r="D368" s="67">
        <f t="shared" ref="D368:I368" si="26">+D367+D363+D356+D351+D342+D333+D327+D321+D316+D308+D303+D295+D290</f>
        <v>12031</v>
      </c>
      <c r="E368" s="67">
        <f t="shared" si="26"/>
        <v>5421</v>
      </c>
      <c r="F368" s="67">
        <f t="shared" si="26"/>
        <v>583</v>
      </c>
      <c r="G368" s="67">
        <f t="shared" si="26"/>
        <v>516</v>
      </c>
      <c r="H368" s="67">
        <f t="shared" si="26"/>
        <v>1170</v>
      </c>
      <c r="I368" s="67">
        <f t="shared" si="26"/>
        <v>0</v>
      </c>
      <c r="J368" s="65">
        <f t="shared" si="22"/>
        <v>33415</v>
      </c>
      <c r="K368" s="65">
        <f t="shared" si="18"/>
        <v>32245</v>
      </c>
      <c r="L368" s="65">
        <f t="shared" si="19"/>
        <v>134539</v>
      </c>
      <c r="M368" s="51">
        <f t="shared" si="20"/>
        <v>4.1723988215227168</v>
      </c>
      <c r="N368" s="51">
        <f>+M368*2</f>
        <v>8.3447976430454336</v>
      </c>
    </row>
    <row r="369" spans="1:4" ht="13.5" thickTop="1" x14ac:dyDescent="0.2"/>
    <row r="371" spans="1:4" x14ac:dyDescent="0.2">
      <c r="A371" s="564" t="s">
        <v>514</v>
      </c>
      <c r="B371" s="564" t="s">
        <v>1</v>
      </c>
      <c r="C371" s="564" t="s">
        <v>1</v>
      </c>
      <c r="D371" s="564" t="s">
        <v>1</v>
      </c>
    </row>
    <row r="372" spans="1:4" ht="13.5" thickBot="1" x14ac:dyDescent="0.25">
      <c r="A372" s="564" t="s">
        <v>515</v>
      </c>
      <c r="B372" s="564" t="s">
        <v>1</v>
      </c>
      <c r="C372" s="564" t="s">
        <v>1</v>
      </c>
      <c r="D372" s="564" t="s">
        <v>1</v>
      </c>
    </row>
    <row r="373" spans="1:4" ht="14.25" thickTop="1" thickBot="1" x14ac:dyDescent="0.25">
      <c r="A373" s="531" t="s">
        <v>119</v>
      </c>
      <c r="B373" s="531" t="s">
        <v>424</v>
      </c>
      <c r="C373" s="531" t="s">
        <v>516</v>
      </c>
      <c r="D373" s="531" t="s">
        <v>1</v>
      </c>
    </row>
    <row r="374" spans="1:4" ht="14.25" thickTop="1" thickBot="1" x14ac:dyDescent="0.25">
      <c r="A374" s="531" t="s">
        <v>1</v>
      </c>
      <c r="B374" s="531" t="s">
        <v>1</v>
      </c>
      <c r="C374" s="10" t="s">
        <v>517</v>
      </c>
      <c r="D374" s="10" t="s">
        <v>518</v>
      </c>
    </row>
    <row r="375" spans="1:4" ht="14.25" thickTop="1" thickBot="1" x14ac:dyDescent="0.25">
      <c r="A375" s="10" t="s">
        <v>0</v>
      </c>
      <c r="B375" s="10" t="s">
        <v>9</v>
      </c>
      <c r="C375" s="51">
        <f>+M290</f>
        <v>4.2317271250676773</v>
      </c>
      <c r="D375" s="51">
        <f>+N290</f>
        <v>8.4634542501353547</v>
      </c>
    </row>
    <row r="376" spans="1:4" ht="14.25" thickTop="1" thickBot="1" x14ac:dyDescent="0.25">
      <c r="A376" s="10" t="s">
        <v>93</v>
      </c>
      <c r="B376" s="10" t="s">
        <v>10</v>
      </c>
      <c r="C376" s="51">
        <f>+M295</f>
        <v>4.1188010899182563</v>
      </c>
      <c r="D376" s="51">
        <f>+N295</f>
        <v>8.2376021798365127</v>
      </c>
    </row>
    <row r="377" spans="1:4" ht="14.25" thickTop="1" thickBot="1" x14ac:dyDescent="0.25">
      <c r="A377" s="10" t="s">
        <v>94</v>
      </c>
      <c r="B377" s="10" t="s">
        <v>11</v>
      </c>
      <c r="C377" s="51">
        <f>+M303</f>
        <v>4.2054169202678029</v>
      </c>
      <c r="D377" s="51">
        <f>+N303</f>
        <v>8.4108338405356058</v>
      </c>
    </row>
    <row r="378" spans="1:4" ht="14.25" thickTop="1" thickBot="1" x14ac:dyDescent="0.25">
      <c r="A378" s="10" t="s">
        <v>95</v>
      </c>
      <c r="B378" s="10" t="s">
        <v>12</v>
      </c>
      <c r="C378" s="51">
        <f>+M308</f>
        <v>4.1548209366391182</v>
      </c>
      <c r="D378" s="51">
        <f>+N308</f>
        <v>8.3096418732782364</v>
      </c>
    </row>
    <row r="379" spans="1:4" ht="14.25" thickTop="1" thickBot="1" x14ac:dyDescent="0.25">
      <c r="A379" s="10" t="s">
        <v>96</v>
      </c>
      <c r="B379" s="10" t="s">
        <v>13</v>
      </c>
      <c r="C379" s="51">
        <f>+M316</f>
        <v>4.2613705275924803</v>
      </c>
      <c r="D379" s="51">
        <f>+N316</f>
        <v>8.5227410551849605</v>
      </c>
    </row>
    <row r="380" spans="1:4" ht="14.25" thickTop="1" thickBot="1" x14ac:dyDescent="0.25">
      <c r="A380" s="10" t="s">
        <v>97</v>
      </c>
      <c r="B380" s="10" t="s">
        <v>14</v>
      </c>
      <c r="C380" s="51">
        <f>+M321</f>
        <v>4.2455026455026452</v>
      </c>
      <c r="D380" s="51">
        <f>+N321</f>
        <v>8.4910052910052904</v>
      </c>
    </row>
    <row r="381" spans="1:4" ht="14.25" thickTop="1" thickBot="1" x14ac:dyDescent="0.25">
      <c r="A381" s="10" t="s">
        <v>98</v>
      </c>
      <c r="B381" s="10" t="s">
        <v>15</v>
      </c>
      <c r="C381" s="51">
        <f>+M327</f>
        <v>4.1158216783216783</v>
      </c>
      <c r="D381" s="51">
        <f>+N327</f>
        <v>8.2316433566433567</v>
      </c>
    </row>
    <row r="382" spans="1:4" ht="14.25" thickTop="1" thickBot="1" x14ac:dyDescent="0.25">
      <c r="A382" s="10" t="s">
        <v>127</v>
      </c>
      <c r="B382" s="10" t="s">
        <v>16</v>
      </c>
      <c r="C382" s="51">
        <f>+M333</f>
        <v>4.2064377682403435</v>
      </c>
      <c r="D382" s="51">
        <f>+N333</f>
        <v>8.4128755364806871</v>
      </c>
    </row>
    <row r="383" spans="1:4" ht="14.25" thickTop="1" thickBot="1" x14ac:dyDescent="0.25">
      <c r="A383" s="10" t="s">
        <v>126</v>
      </c>
      <c r="B383" s="10" t="s">
        <v>17</v>
      </c>
      <c r="C383" s="51">
        <f>+M342</f>
        <v>4.1279038718291057</v>
      </c>
      <c r="D383" s="51">
        <f>+N342</f>
        <v>8.2558077436582114</v>
      </c>
    </row>
    <row r="384" spans="1:4" ht="14.25" thickTop="1" thickBot="1" x14ac:dyDescent="0.25">
      <c r="A384" s="10" t="s">
        <v>128</v>
      </c>
      <c r="B384" s="10" t="s">
        <v>18</v>
      </c>
      <c r="C384" s="51">
        <f>+M351</f>
        <v>4.1040508339952346</v>
      </c>
      <c r="D384" s="51">
        <f>+N351</f>
        <v>8.2081016679904693</v>
      </c>
    </row>
    <row r="385" spans="1:11" ht="14.25" thickTop="1" thickBot="1" x14ac:dyDescent="0.25">
      <c r="A385" s="10" t="s">
        <v>129</v>
      </c>
      <c r="B385" s="10" t="s">
        <v>19</v>
      </c>
      <c r="C385" s="51">
        <f>+M356</f>
        <v>4.1409644939056705</v>
      </c>
      <c r="D385" s="51">
        <f>+N356</f>
        <v>8.2819289878113409</v>
      </c>
    </row>
    <row r="386" spans="1:11" ht="14.25" thickTop="1" thickBot="1" x14ac:dyDescent="0.25">
      <c r="A386" s="10" t="s">
        <v>69</v>
      </c>
      <c r="B386" s="10" t="s">
        <v>22</v>
      </c>
      <c r="C386" s="51">
        <f>+M363</f>
        <v>4.1778795350475519</v>
      </c>
      <c r="D386" s="51">
        <f>+N363</f>
        <v>8.3557590700951039</v>
      </c>
    </row>
    <row r="387" spans="1:11" ht="14.25" thickTop="1" thickBot="1" x14ac:dyDescent="0.25">
      <c r="A387" s="10" t="s">
        <v>130</v>
      </c>
      <c r="B387" s="10" t="s">
        <v>23</v>
      </c>
      <c r="C387" s="51">
        <f>+M367</f>
        <v>4.171875</v>
      </c>
      <c r="D387" s="51">
        <f>+N367</f>
        <v>8.34375</v>
      </c>
    </row>
    <row r="388" spans="1:11" ht="14.25" thickTop="1" thickBot="1" x14ac:dyDescent="0.25">
      <c r="A388" s="531" t="s">
        <v>429</v>
      </c>
      <c r="B388" s="531" t="s">
        <v>1</v>
      </c>
      <c r="C388" s="51">
        <f>+M368</f>
        <v>4.1723988215227168</v>
      </c>
      <c r="D388" s="51">
        <f>+N368</f>
        <v>8.3447976430454336</v>
      </c>
    </row>
    <row r="391" spans="1:11" ht="15" x14ac:dyDescent="0.25">
      <c r="A391" s="1" t="s">
        <v>519</v>
      </c>
    </row>
    <row r="392" spans="1:11" ht="15" x14ac:dyDescent="0.25">
      <c r="A392" s="726" t="s">
        <v>520</v>
      </c>
      <c r="B392" s="726" t="s">
        <v>1</v>
      </c>
      <c r="C392" s="726" t="s">
        <v>1</v>
      </c>
      <c r="D392" s="726" t="s">
        <v>1</v>
      </c>
      <c r="E392" s="726" t="s">
        <v>1</v>
      </c>
      <c r="F392" s="726" t="s">
        <v>1</v>
      </c>
    </row>
    <row r="393" spans="1:11" x14ac:dyDescent="0.2">
      <c r="A393" s="564" t="s">
        <v>521</v>
      </c>
      <c r="B393" s="564" t="s">
        <v>1</v>
      </c>
      <c r="C393" s="564" t="s">
        <v>1</v>
      </c>
      <c r="D393" s="564" t="s">
        <v>1</v>
      </c>
      <c r="E393" s="564" t="s">
        <v>1</v>
      </c>
      <c r="F393" s="564" t="s">
        <v>1</v>
      </c>
      <c r="G393" s="564" t="s">
        <v>1</v>
      </c>
      <c r="H393" s="564" t="s">
        <v>1</v>
      </c>
      <c r="I393" s="564" t="s">
        <v>1</v>
      </c>
      <c r="J393" s="564" t="s">
        <v>1</v>
      </c>
      <c r="K393" s="564" t="s">
        <v>1</v>
      </c>
    </row>
    <row r="394" spans="1:11" ht="13.5" customHeight="1" thickBot="1" x14ac:dyDescent="0.25">
      <c r="A394" s="630" t="s">
        <v>1089</v>
      </c>
      <c r="B394" s="630"/>
      <c r="C394" s="630"/>
      <c r="D394" s="630"/>
      <c r="E394" s="630"/>
      <c r="F394" s="630"/>
      <c r="G394" s="630"/>
      <c r="H394" s="630"/>
      <c r="I394" s="630"/>
      <c r="J394" s="630"/>
      <c r="K394" s="95"/>
    </row>
    <row r="395" spans="1:11" ht="57" customHeight="1" thickTop="1" thickBot="1" x14ac:dyDescent="0.25">
      <c r="A395" s="531" t="s">
        <v>196</v>
      </c>
      <c r="B395" s="531" t="s">
        <v>1058</v>
      </c>
      <c r="C395" s="531" t="s">
        <v>1</v>
      </c>
      <c r="D395" s="531" t="s">
        <v>1</v>
      </c>
      <c r="E395" s="531" t="s">
        <v>522</v>
      </c>
      <c r="F395" s="531" t="s">
        <v>523</v>
      </c>
      <c r="G395" s="10" t="s">
        <v>524</v>
      </c>
      <c r="H395" s="10" t="s">
        <v>525</v>
      </c>
      <c r="I395" s="10" t="s">
        <v>526</v>
      </c>
      <c r="J395" s="531" t="s">
        <v>527</v>
      </c>
    </row>
    <row r="396" spans="1:11" ht="13.5" thickTop="1" x14ac:dyDescent="0.2">
      <c r="A396" s="4" t="s">
        <v>0</v>
      </c>
      <c r="B396" s="714" t="s">
        <v>1132</v>
      </c>
      <c r="C396" s="714"/>
      <c r="D396" s="714"/>
      <c r="E396" s="414">
        <v>411</v>
      </c>
      <c r="F396" s="414">
        <v>411</v>
      </c>
      <c r="G396" s="414">
        <v>1</v>
      </c>
      <c r="H396" s="414">
        <v>2014</v>
      </c>
      <c r="I396" s="414">
        <v>2016</v>
      </c>
      <c r="J396" s="414">
        <v>2019</v>
      </c>
    </row>
    <row r="397" spans="1:11" x14ac:dyDescent="0.2">
      <c r="A397" s="4" t="s">
        <v>93</v>
      </c>
      <c r="B397" s="714"/>
      <c r="C397" s="714"/>
      <c r="D397" s="714"/>
      <c r="E397" s="4"/>
      <c r="F397" s="126"/>
      <c r="G397" s="66"/>
      <c r="H397" s="4"/>
      <c r="I397" s="4"/>
      <c r="J397" s="4"/>
    </row>
    <row r="398" spans="1:11" x14ac:dyDescent="0.2">
      <c r="A398" s="4" t="s">
        <v>94</v>
      </c>
      <c r="B398" s="714"/>
      <c r="C398" s="714"/>
      <c r="D398" s="714"/>
      <c r="E398" s="4"/>
      <c r="F398" s="126"/>
      <c r="G398" s="66"/>
      <c r="H398" s="4"/>
      <c r="I398" s="4"/>
      <c r="J398" s="4"/>
    </row>
    <row r="399" spans="1:11" x14ac:dyDescent="0.2">
      <c r="A399" s="4" t="s">
        <v>95</v>
      </c>
      <c r="B399" s="714"/>
      <c r="C399" s="714"/>
      <c r="D399" s="714"/>
      <c r="E399" s="4"/>
      <c r="F399" s="126"/>
      <c r="G399" s="4"/>
      <c r="H399" s="4"/>
      <c r="I399" s="4"/>
      <c r="J399" s="4"/>
    </row>
    <row r="400" spans="1:11" x14ac:dyDescent="0.2">
      <c r="A400" s="4" t="s">
        <v>96</v>
      </c>
      <c r="B400" s="714"/>
      <c r="C400" s="714"/>
      <c r="D400" s="714"/>
      <c r="E400" s="4"/>
      <c r="F400" s="126"/>
      <c r="G400" s="4"/>
      <c r="H400" s="4"/>
      <c r="I400" s="4"/>
      <c r="J400" s="4"/>
    </row>
    <row r="401" spans="1:11" x14ac:dyDescent="0.2">
      <c r="A401" s="4" t="s">
        <v>97</v>
      </c>
      <c r="B401" s="714"/>
      <c r="C401" s="714"/>
      <c r="D401" s="714"/>
      <c r="E401" s="4"/>
      <c r="F401" s="4"/>
      <c r="G401" s="4"/>
      <c r="H401" s="4"/>
      <c r="I401" s="4"/>
      <c r="J401" s="4"/>
    </row>
    <row r="402" spans="1:11" x14ac:dyDescent="0.2">
      <c r="A402" s="4" t="s">
        <v>98</v>
      </c>
      <c r="B402" s="714"/>
      <c r="C402" s="714"/>
      <c r="D402" s="714"/>
      <c r="E402" s="4"/>
      <c r="F402" s="66"/>
      <c r="G402" s="66"/>
      <c r="H402" s="4"/>
      <c r="I402" s="4"/>
      <c r="J402" s="4"/>
    </row>
    <row r="403" spans="1:11" x14ac:dyDescent="0.2">
      <c r="A403" s="4" t="s">
        <v>127</v>
      </c>
      <c r="B403" s="714"/>
      <c r="C403" s="714"/>
      <c r="D403" s="714"/>
      <c r="E403" s="4"/>
      <c r="F403" s="66"/>
      <c r="G403" s="66"/>
      <c r="H403" s="4"/>
      <c r="I403" s="4"/>
      <c r="J403" s="4"/>
    </row>
    <row r="404" spans="1:11" x14ac:dyDescent="0.2">
      <c r="A404" s="4" t="s">
        <v>126</v>
      </c>
      <c r="B404" s="714"/>
      <c r="C404" s="714"/>
      <c r="D404" s="714"/>
      <c r="E404" s="4"/>
      <c r="F404" s="4"/>
      <c r="G404" s="4"/>
      <c r="H404" s="4"/>
      <c r="I404" s="4"/>
      <c r="J404" s="4"/>
    </row>
    <row r="405" spans="1:11" x14ac:dyDescent="0.2">
      <c r="A405" s="4" t="s">
        <v>128</v>
      </c>
      <c r="B405" s="714"/>
      <c r="C405" s="714"/>
      <c r="D405" s="714"/>
      <c r="E405" s="4"/>
      <c r="F405" s="4"/>
      <c r="G405" s="4"/>
      <c r="H405" s="4"/>
      <c r="I405" s="4"/>
      <c r="J405" s="4"/>
    </row>
    <row r="406" spans="1:11" x14ac:dyDescent="0.2">
      <c r="A406" s="4" t="s">
        <v>129</v>
      </c>
      <c r="B406" s="714"/>
      <c r="C406" s="714"/>
      <c r="D406" s="714"/>
      <c r="E406" s="4"/>
      <c r="F406" s="4"/>
      <c r="G406" s="4"/>
      <c r="H406" s="4"/>
      <c r="I406" s="4"/>
      <c r="J406" s="4"/>
    </row>
    <row r="407" spans="1:11" x14ac:dyDescent="0.2">
      <c r="A407" s="4" t="s">
        <v>69</v>
      </c>
      <c r="B407" s="714"/>
      <c r="C407" s="714"/>
      <c r="D407" s="714"/>
      <c r="E407" s="4"/>
      <c r="F407" s="4"/>
      <c r="G407" s="4"/>
      <c r="H407" s="4"/>
      <c r="I407" s="4"/>
      <c r="J407" s="4"/>
    </row>
    <row r="408" spans="1:11" ht="13.5" thickBot="1" x14ac:dyDescent="0.25">
      <c r="A408" s="4" t="s">
        <v>130</v>
      </c>
      <c r="B408" s="714"/>
      <c r="C408" s="714"/>
      <c r="D408" s="714"/>
      <c r="E408" s="4"/>
      <c r="F408" s="66"/>
      <c r="G408" s="66"/>
      <c r="H408" s="57"/>
      <c r="I408" s="57"/>
      <c r="J408" s="57"/>
    </row>
    <row r="409" spans="1:11" ht="14.25" thickTop="1" thickBot="1" x14ac:dyDescent="0.25">
      <c r="A409" s="531" t="s">
        <v>21</v>
      </c>
      <c r="B409" s="531" t="s">
        <v>202</v>
      </c>
      <c r="C409" s="531" t="s">
        <v>1</v>
      </c>
      <c r="D409" s="531" t="s">
        <v>1</v>
      </c>
      <c r="E409" s="593">
        <f>SUM(E396:E408)</f>
        <v>411</v>
      </c>
      <c r="F409" s="52">
        <f>SUM(F396:F408)</f>
        <v>411</v>
      </c>
      <c r="G409" s="52">
        <f>SUM(G396:G408)</f>
        <v>1</v>
      </c>
      <c r="H409" s="582"/>
      <c r="I409" s="583"/>
      <c r="J409" s="584"/>
    </row>
    <row r="410" spans="1:11" ht="14.25" thickTop="1" thickBot="1" x14ac:dyDescent="0.25">
      <c r="A410" s="531" t="s">
        <v>21</v>
      </c>
      <c r="B410" s="531" t="s">
        <v>528</v>
      </c>
      <c r="C410" s="531" t="s">
        <v>1</v>
      </c>
      <c r="D410" s="531" t="s">
        <v>1</v>
      </c>
      <c r="E410" s="56"/>
      <c r="F410" s="531" t="s">
        <v>529</v>
      </c>
      <c r="G410" s="531" t="s">
        <v>530</v>
      </c>
      <c r="H410" s="719"/>
      <c r="I410" s="720"/>
      <c r="J410" s="721"/>
    </row>
    <row r="411" spans="1:11" ht="14.25" thickTop="1" thickBot="1" x14ac:dyDescent="0.25">
      <c r="A411" s="531" t="s">
        <v>21</v>
      </c>
      <c r="B411" s="531" t="s">
        <v>21</v>
      </c>
      <c r="C411" s="531" t="s">
        <v>1</v>
      </c>
      <c r="D411" s="531" t="s">
        <v>1</v>
      </c>
      <c r="E411" s="56"/>
      <c r="F411" s="589">
        <f>+F409/E409*100</f>
        <v>100</v>
      </c>
      <c r="G411" s="589">
        <f>+G409/A408*100</f>
        <v>7.6923076923076925</v>
      </c>
      <c r="H411" s="585"/>
      <c r="I411" s="586"/>
      <c r="J411" s="587"/>
    </row>
    <row r="412" spans="1:11" ht="13.5" thickTop="1" x14ac:dyDescent="0.2"/>
    <row r="413" spans="1:11" hidden="1" x14ac:dyDescent="0.2">
      <c r="A413" s="564" t="s">
        <v>531</v>
      </c>
      <c r="B413" s="564" t="s">
        <v>1</v>
      </c>
      <c r="C413" s="564" t="s">
        <v>1</v>
      </c>
      <c r="D413" s="564" t="s">
        <v>1</v>
      </c>
      <c r="E413" s="564" t="s">
        <v>1</v>
      </c>
      <c r="F413" s="564" t="s">
        <v>1</v>
      </c>
      <c r="G413" s="564" t="s">
        <v>1</v>
      </c>
      <c r="H413" s="564" t="s">
        <v>1</v>
      </c>
      <c r="I413" s="564" t="s">
        <v>1</v>
      </c>
      <c r="J413" s="564" t="s">
        <v>1</v>
      </c>
      <c r="K413" s="564" t="s">
        <v>1</v>
      </c>
    </row>
    <row r="414" spans="1:11" ht="13.5" hidden="1" customHeight="1" thickBot="1" x14ac:dyDescent="0.25">
      <c r="A414" s="630" t="s">
        <v>1090</v>
      </c>
      <c r="B414" s="630"/>
      <c r="C414" s="630"/>
      <c r="D414" s="630"/>
      <c r="E414" s="630"/>
      <c r="F414" s="630"/>
      <c r="G414" s="630"/>
      <c r="H414" s="630"/>
      <c r="I414" s="630"/>
      <c r="J414" s="630"/>
      <c r="K414" s="95"/>
    </row>
    <row r="415" spans="1:11" ht="53.25" hidden="1" customHeight="1" thickTop="1" thickBot="1" x14ac:dyDescent="0.25">
      <c r="A415" s="531" t="s">
        <v>196</v>
      </c>
      <c r="B415" s="531" t="s">
        <v>1059</v>
      </c>
      <c r="C415" s="531" t="s">
        <v>1</v>
      </c>
      <c r="D415" s="531" t="s">
        <v>1</v>
      </c>
      <c r="E415" s="531" t="s">
        <v>522</v>
      </c>
      <c r="F415" s="531" t="s">
        <v>523</v>
      </c>
      <c r="G415" s="10" t="s">
        <v>524</v>
      </c>
      <c r="H415" s="76" t="s">
        <v>525</v>
      </c>
      <c r="I415" s="76" t="s">
        <v>526</v>
      </c>
      <c r="J415" s="531" t="s">
        <v>527</v>
      </c>
    </row>
    <row r="416" spans="1:11" ht="13.5" hidden="1" thickTop="1" x14ac:dyDescent="0.2">
      <c r="A416" s="58">
        <v>1</v>
      </c>
      <c r="B416" s="714"/>
      <c r="C416" s="714"/>
      <c r="D416" s="714"/>
      <c r="E416" s="4"/>
      <c r="F416" s="4"/>
      <c r="G416" s="4"/>
      <c r="H416" s="78"/>
      <c r="I416" s="78"/>
      <c r="J416" s="79"/>
    </row>
    <row r="417" spans="1:11" hidden="1" x14ac:dyDescent="0.2">
      <c r="A417" s="59">
        <v>2</v>
      </c>
      <c r="B417" s="714"/>
      <c r="C417" s="714"/>
      <c r="D417" s="714"/>
      <c r="E417" s="4"/>
      <c r="F417" s="4"/>
      <c r="G417" s="4"/>
      <c r="H417" s="78"/>
      <c r="I417" s="78"/>
      <c r="J417" s="79"/>
    </row>
    <row r="418" spans="1:11" hidden="1" x14ac:dyDescent="0.2">
      <c r="A418" s="59">
        <v>3</v>
      </c>
      <c r="B418" s="714"/>
      <c r="C418" s="714"/>
      <c r="D418" s="714"/>
      <c r="E418" s="4"/>
      <c r="F418" s="4"/>
      <c r="G418" s="4"/>
      <c r="H418" s="78"/>
      <c r="I418" s="78"/>
      <c r="J418" s="79"/>
    </row>
    <row r="419" spans="1:11" ht="13.5" hidden="1" thickBot="1" x14ac:dyDescent="0.25">
      <c r="A419" s="55">
        <v>4</v>
      </c>
      <c r="B419" s="714"/>
      <c r="C419" s="714"/>
      <c r="D419" s="714"/>
      <c r="E419" s="4"/>
      <c r="F419" s="4"/>
      <c r="G419" s="4"/>
      <c r="H419" s="57"/>
      <c r="I419" s="57"/>
      <c r="J419" s="111"/>
    </row>
    <row r="420" spans="1:11" ht="14.25" hidden="1" thickTop="1" thickBot="1" x14ac:dyDescent="0.25">
      <c r="A420" s="531" t="s">
        <v>21</v>
      </c>
      <c r="B420" s="531" t="s">
        <v>202</v>
      </c>
      <c r="C420" s="531" t="s">
        <v>1</v>
      </c>
      <c r="D420" s="531" t="s">
        <v>1</v>
      </c>
      <c r="E420" s="531">
        <f>SUM(E416:E419)</f>
        <v>0</v>
      </c>
      <c r="F420" s="50">
        <f>SUM(F416:F419)</f>
        <v>0</v>
      </c>
      <c r="G420" s="50">
        <f>SUM(G416:G419)</f>
        <v>0</v>
      </c>
      <c r="H420" s="582"/>
      <c r="I420" s="583"/>
      <c r="J420" s="584"/>
    </row>
    <row r="421" spans="1:11" ht="14.25" hidden="1" thickTop="1" thickBot="1" x14ac:dyDescent="0.25">
      <c r="A421" s="531" t="s">
        <v>21</v>
      </c>
      <c r="B421" s="531" t="s">
        <v>528</v>
      </c>
      <c r="C421" s="531" t="s">
        <v>1</v>
      </c>
      <c r="D421" s="531" t="s">
        <v>1</v>
      </c>
      <c r="E421" s="56"/>
      <c r="F421" s="531" t="s">
        <v>529</v>
      </c>
      <c r="G421" s="531" t="s">
        <v>530</v>
      </c>
      <c r="H421" s="719"/>
      <c r="I421" s="720"/>
      <c r="J421" s="721"/>
    </row>
    <row r="422" spans="1:11" ht="14.25" hidden="1" thickTop="1" thickBot="1" x14ac:dyDescent="0.25">
      <c r="A422" s="531" t="s">
        <v>21</v>
      </c>
      <c r="B422" s="531" t="s">
        <v>21</v>
      </c>
      <c r="C422" s="531" t="s">
        <v>1</v>
      </c>
      <c r="D422" s="531" t="s">
        <v>1</v>
      </c>
      <c r="E422" s="56"/>
      <c r="F422" s="589" t="e">
        <f>+F420/E420*100</f>
        <v>#DIV/0!</v>
      </c>
      <c r="G422" s="589" t="e">
        <f>+G420/E420*100</f>
        <v>#DIV/0!</v>
      </c>
      <c r="H422" s="585"/>
      <c r="I422" s="586"/>
      <c r="J422" s="587"/>
    </row>
    <row r="424" spans="1:11" x14ac:dyDescent="0.2">
      <c r="A424" s="564" t="s">
        <v>532</v>
      </c>
      <c r="B424" s="564" t="s">
        <v>1</v>
      </c>
      <c r="C424" s="564" t="s">
        <v>1</v>
      </c>
      <c r="D424" s="564" t="s">
        <v>1</v>
      </c>
      <c r="E424" s="564" t="s">
        <v>1</v>
      </c>
      <c r="F424" s="564" t="s">
        <v>1</v>
      </c>
      <c r="G424" s="564" t="s">
        <v>1</v>
      </c>
      <c r="H424" s="564" t="s">
        <v>1</v>
      </c>
      <c r="I424" s="564" t="s">
        <v>1</v>
      </c>
      <c r="J424" s="564" t="s">
        <v>1</v>
      </c>
      <c r="K424" s="564" t="s">
        <v>1</v>
      </c>
    </row>
    <row r="425" spans="1:11" ht="13.5" thickBot="1" x14ac:dyDescent="0.25">
      <c r="A425" s="564" t="s">
        <v>1091</v>
      </c>
      <c r="B425" s="564" t="s">
        <v>1</v>
      </c>
      <c r="C425" s="564" t="s">
        <v>1</v>
      </c>
      <c r="D425" s="564" t="s">
        <v>1</v>
      </c>
      <c r="E425" s="564" t="s">
        <v>1</v>
      </c>
      <c r="F425" s="564" t="s">
        <v>1</v>
      </c>
      <c r="G425" s="564" t="s">
        <v>1</v>
      </c>
      <c r="H425" s="564" t="s">
        <v>1</v>
      </c>
      <c r="I425" s="564" t="s">
        <v>1</v>
      </c>
      <c r="J425" s="564" t="s">
        <v>1</v>
      </c>
      <c r="K425" s="564" t="s">
        <v>1</v>
      </c>
    </row>
    <row r="426" spans="1:11" ht="57.75" customHeight="1" thickTop="1" thickBot="1" x14ac:dyDescent="0.25">
      <c r="A426" s="531" t="s">
        <v>196</v>
      </c>
      <c r="B426" s="531" t="s">
        <v>1058</v>
      </c>
      <c r="C426" s="531" t="s">
        <v>1</v>
      </c>
      <c r="D426" s="531" t="s">
        <v>1</v>
      </c>
      <c r="E426" s="531" t="s">
        <v>522</v>
      </c>
      <c r="F426" s="531" t="s">
        <v>523</v>
      </c>
      <c r="G426" s="10" t="s">
        <v>524</v>
      </c>
      <c r="H426" s="10" t="s">
        <v>525</v>
      </c>
      <c r="I426" s="10" t="s">
        <v>526</v>
      </c>
      <c r="J426" s="531" t="s">
        <v>527</v>
      </c>
    </row>
    <row r="427" spans="1:11" ht="13.5" thickTop="1" x14ac:dyDescent="0.2">
      <c r="A427" s="4" t="s">
        <v>0</v>
      </c>
      <c r="B427" s="714" t="s">
        <v>1127</v>
      </c>
      <c r="C427" s="714"/>
      <c r="D427" s="714"/>
      <c r="E427" s="414">
        <v>99</v>
      </c>
      <c r="F427" s="414">
        <v>99</v>
      </c>
      <c r="G427" s="414">
        <v>1</v>
      </c>
      <c r="H427" s="414">
        <v>2012</v>
      </c>
      <c r="I427" s="414">
        <v>2012</v>
      </c>
      <c r="J427" s="414">
        <v>2019</v>
      </c>
    </row>
    <row r="428" spans="1:11" x14ac:dyDescent="0.2">
      <c r="A428" s="4" t="s">
        <v>93</v>
      </c>
      <c r="B428" s="715" t="s">
        <v>1129</v>
      </c>
      <c r="C428" s="737"/>
      <c r="D428" s="738"/>
      <c r="E428" s="414">
        <v>142</v>
      </c>
      <c r="F428" s="414">
        <v>142</v>
      </c>
      <c r="G428" s="414">
        <v>1</v>
      </c>
      <c r="H428" s="414">
        <v>2012</v>
      </c>
      <c r="I428" s="414">
        <v>2012</v>
      </c>
      <c r="J428" s="414">
        <v>2019</v>
      </c>
    </row>
    <row r="429" spans="1:11" x14ac:dyDescent="0.2">
      <c r="A429" s="4" t="s">
        <v>94</v>
      </c>
      <c r="B429" s="715" t="s">
        <v>1133</v>
      </c>
      <c r="C429" s="737"/>
      <c r="D429" s="738"/>
      <c r="E429" s="414">
        <v>175</v>
      </c>
      <c r="F429" s="414">
        <v>175</v>
      </c>
      <c r="G429" s="414">
        <v>1</v>
      </c>
      <c r="H429" s="414">
        <v>2012</v>
      </c>
      <c r="I429" s="414">
        <v>2012</v>
      </c>
      <c r="J429" s="414">
        <v>2019</v>
      </c>
    </row>
    <row r="430" spans="1:11" x14ac:dyDescent="0.2">
      <c r="A430" s="4" t="s">
        <v>95</v>
      </c>
      <c r="B430" s="714"/>
      <c r="C430" s="714"/>
      <c r="D430" s="714"/>
      <c r="E430" s="4"/>
      <c r="F430" s="4"/>
      <c r="G430" s="4"/>
      <c r="H430" s="4"/>
      <c r="I430" s="4"/>
      <c r="J430" s="79"/>
    </row>
    <row r="431" spans="1:11" x14ac:dyDescent="0.2">
      <c r="A431" s="4" t="s">
        <v>96</v>
      </c>
      <c r="B431" s="714"/>
      <c r="C431" s="714"/>
      <c r="D431" s="714"/>
      <c r="E431" s="4"/>
      <c r="F431" s="4"/>
      <c r="G431" s="4"/>
      <c r="H431" s="4"/>
      <c r="I431" s="4"/>
      <c r="J431" s="79"/>
    </row>
    <row r="432" spans="1:11" x14ac:dyDescent="0.2">
      <c r="A432" s="4" t="s">
        <v>97</v>
      </c>
      <c r="B432" s="714"/>
      <c r="C432" s="714"/>
      <c r="D432" s="714"/>
      <c r="E432" s="4"/>
      <c r="F432" s="4"/>
      <c r="G432" s="4"/>
      <c r="H432" s="4"/>
      <c r="I432" s="4"/>
      <c r="J432" s="79"/>
    </row>
    <row r="433" spans="1:10" x14ac:dyDescent="0.2">
      <c r="A433" s="4" t="s">
        <v>98</v>
      </c>
      <c r="B433" s="714"/>
      <c r="C433" s="714"/>
      <c r="D433" s="714"/>
      <c r="E433" s="4"/>
      <c r="F433" s="4"/>
      <c r="G433" s="4"/>
      <c r="H433" s="4"/>
      <c r="I433" s="4"/>
      <c r="J433" s="79"/>
    </row>
    <row r="434" spans="1:10" ht="13.5" thickBot="1" x14ac:dyDescent="0.25">
      <c r="A434" s="4" t="s">
        <v>127</v>
      </c>
      <c r="B434" s="714"/>
      <c r="C434" s="714"/>
      <c r="D434" s="714"/>
      <c r="E434" s="57"/>
      <c r="F434" s="57"/>
      <c r="G434" s="57"/>
      <c r="H434" s="57"/>
      <c r="I434" s="57"/>
      <c r="J434" s="111"/>
    </row>
    <row r="435" spans="1:10" ht="14.25" thickTop="1" thickBot="1" x14ac:dyDescent="0.25">
      <c r="A435" s="531" t="s">
        <v>21</v>
      </c>
      <c r="B435" s="531" t="s">
        <v>202</v>
      </c>
      <c r="C435" s="531" t="s">
        <v>1</v>
      </c>
      <c r="D435" s="531" t="s">
        <v>1</v>
      </c>
      <c r="E435" s="593">
        <f>SUM(E427:E434)</f>
        <v>416</v>
      </c>
      <c r="F435" s="50">
        <f>SUM(F427:F434)</f>
        <v>416</v>
      </c>
      <c r="G435" s="50">
        <f>SUM(G427:G434)</f>
        <v>3</v>
      </c>
      <c r="H435" s="56"/>
      <c r="I435" s="56"/>
      <c r="J435" s="56"/>
    </row>
    <row r="436" spans="1:10" ht="14.25" thickTop="1" thickBot="1" x14ac:dyDescent="0.25">
      <c r="A436" s="531" t="s">
        <v>21</v>
      </c>
      <c r="B436" s="531" t="s">
        <v>528</v>
      </c>
      <c r="C436" s="531" t="s">
        <v>1</v>
      </c>
      <c r="D436" s="531" t="s">
        <v>1</v>
      </c>
      <c r="E436" s="56"/>
      <c r="F436" s="531" t="s">
        <v>529</v>
      </c>
      <c r="G436" s="531" t="s">
        <v>530</v>
      </c>
      <c r="H436" s="56"/>
      <c r="I436" s="56"/>
      <c r="J436" s="56"/>
    </row>
    <row r="437" spans="1:10" ht="14.25" thickTop="1" thickBot="1" x14ac:dyDescent="0.25">
      <c r="A437" s="531" t="s">
        <v>21</v>
      </c>
      <c r="B437" s="531" t="s">
        <v>21</v>
      </c>
      <c r="C437" s="531" t="s">
        <v>1</v>
      </c>
      <c r="D437" s="531" t="s">
        <v>1</v>
      </c>
      <c r="E437" s="56"/>
      <c r="F437" s="739">
        <f>F435/E435*100</f>
        <v>100</v>
      </c>
      <c r="G437" s="74">
        <f>G435/E435*100</f>
        <v>0.72115384615384615</v>
      </c>
      <c r="H437" s="56"/>
      <c r="I437" s="56"/>
      <c r="J437" s="56"/>
    </row>
    <row r="438" spans="1:10" ht="13.5" thickTop="1" x14ac:dyDescent="0.2"/>
    <row r="439" spans="1:10" ht="15" x14ac:dyDescent="0.25">
      <c r="A439" s="1" t="s">
        <v>533</v>
      </c>
    </row>
    <row r="440" spans="1:10" ht="15" x14ac:dyDescent="0.25">
      <c r="A440" s="726" t="s">
        <v>534</v>
      </c>
      <c r="B440" s="726" t="s">
        <v>1</v>
      </c>
      <c r="C440" s="726" t="s">
        <v>1</v>
      </c>
      <c r="D440" s="726" t="s">
        <v>1</v>
      </c>
      <c r="E440" s="726" t="s">
        <v>1</v>
      </c>
      <c r="F440" s="726" t="s">
        <v>1</v>
      </c>
    </row>
    <row r="442" spans="1:10" x14ac:dyDescent="0.2">
      <c r="A442" s="564" t="s">
        <v>535</v>
      </c>
      <c r="B442" s="564" t="s">
        <v>1</v>
      </c>
      <c r="C442" s="564" t="s">
        <v>1</v>
      </c>
      <c r="D442" s="564" t="s">
        <v>1</v>
      </c>
      <c r="E442" s="564" t="s">
        <v>1</v>
      </c>
      <c r="F442" s="564" t="s">
        <v>1</v>
      </c>
    </row>
    <row r="443" spans="1:10" ht="13.5" thickBot="1" x14ac:dyDescent="0.25">
      <c r="A443" s="564" t="s">
        <v>536</v>
      </c>
      <c r="B443" s="564" t="s">
        <v>1</v>
      </c>
      <c r="C443" s="564" t="s">
        <v>1</v>
      </c>
      <c r="D443" s="564" t="s">
        <v>1</v>
      </c>
      <c r="E443" s="564" t="s">
        <v>1</v>
      </c>
      <c r="F443" s="564" t="s">
        <v>1</v>
      </c>
    </row>
    <row r="444" spans="1:10" ht="20.100000000000001" customHeight="1" thickTop="1" thickBot="1" x14ac:dyDescent="0.25">
      <c r="A444" s="10" t="s">
        <v>119</v>
      </c>
      <c r="B444" s="531" t="s">
        <v>537</v>
      </c>
      <c r="C444" s="531" t="s">
        <v>1</v>
      </c>
      <c r="D444" s="531" t="s">
        <v>1</v>
      </c>
      <c r="E444" s="531" t="s">
        <v>1</v>
      </c>
      <c r="F444" s="10" t="s">
        <v>174</v>
      </c>
    </row>
    <row r="445" spans="1:10" ht="13.5" thickTop="1" x14ac:dyDescent="0.2">
      <c r="A445" s="4" t="s">
        <v>0</v>
      </c>
      <c r="B445" s="714" t="s">
        <v>538</v>
      </c>
      <c r="C445" s="714" t="s">
        <v>1</v>
      </c>
      <c r="D445" s="714" t="s">
        <v>1</v>
      </c>
      <c r="E445" s="714" t="s">
        <v>1</v>
      </c>
      <c r="F445" s="414">
        <v>0</v>
      </c>
    </row>
    <row r="446" spans="1:10" x14ac:dyDescent="0.2">
      <c r="A446" s="4" t="s">
        <v>93</v>
      </c>
      <c r="B446" s="714" t="s">
        <v>539</v>
      </c>
      <c r="C446" s="714" t="s">
        <v>1</v>
      </c>
      <c r="D446" s="714" t="s">
        <v>1</v>
      </c>
      <c r="E446" s="714" t="s">
        <v>1</v>
      </c>
      <c r="F446" s="414">
        <v>0</v>
      </c>
    </row>
    <row r="447" spans="1:10" x14ac:dyDescent="0.2">
      <c r="A447" s="4" t="s">
        <v>94</v>
      </c>
      <c r="B447" s="714" t="s">
        <v>540</v>
      </c>
      <c r="C447" s="714" t="s">
        <v>1</v>
      </c>
      <c r="D447" s="714" t="s">
        <v>1</v>
      </c>
      <c r="E447" s="714" t="s">
        <v>1</v>
      </c>
      <c r="F447" s="414">
        <v>0</v>
      </c>
    </row>
    <row r="448" spans="1:10" x14ac:dyDescent="0.2">
      <c r="A448" s="4" t="s">
        <v>95</v>
      </c>
      <c r="B448" s="714" t="s">
        <v>541</v>
      </c>
      <c r="C448" s="714" t="s">
        <v>1</v>
      </c>
      <c r="D448" s="714" t="s">
        <v>1</v>
      </c>
      <c r="E448" s="714" t="s">
        <v>1</v>
      </c>
      <c r="F448" s="414">
        <v>0</v>
      </c>
    </row>
    <row r="449" spans="1:19" x14ac:dyDescent="0.2">
      <c r="A449" s="4" t="s">
        <v>96</v>
      </c>
      <c r="B449" s="714" t="s">
        <v>542</v>
      </c>
      <c r="C449" s="714" t="s">
        <v>1</v>
      </c>
      <c r="D449" s="714" t="s">
        <v>1</v>
      </c>
      <c r="E449" s="714" t="s">
        <v>1</v>
      </c>
      <c r="F449" s="414">
        <v>0</v>
      </c>
    </row>
    <row r="450" spans="1:19" x14ac:dyDescent="0.2">
      <c r="A450" s="4" t="s">
        <v>97</v>
      </c>
      <c r="B450" s="714" t="s">
        <v>543</v>
      </c>
      <c r="C450" s="714" t="s">
        <v>1</v>
      </c>
      <c r="D450" s="714" t="s">
        <v>1</v>
      </c>
      <c r="E450" s="714" t="s">
        <v>1</v>
      </c>
      <c r="F450" s="414">
        <v>0</v>
      </c>
    </row>
    <row r="451" spans="1:19" x14ac:dyDescent="0.2">
      <c r="A451" s="4" t="s">
        <v>98</v>
      </c>
      <c r="B451" s="714" t="s">
        <v>544</v>
      </c>
      <c r="C451" s="714" t="s">
        <v>1</v>
      </c>
      <c r="D451" s="714" t="s">
        <v>1</v>
      </c>
      <c r="E451" s="714" t="s">
        <v>1</v>
      </c>
      <c r="F451" s="414">
        <v>0</v>
      </c>
    </row>
    <row r="452" spans="1:19" ht="13.5" thickBot="1" x14ac:dyDescent="0.25">
      <c r="A452" s="4" t="s">
        <v>127</v>
      </c>
      <c r="B452" s="714" t="s">
        <v>545</v>
      </c>
      <c r="C452" s="714" t="s">
        <v>1</v>
      </c>
      <c r="D452" s="714" t="s">
        <v>1</v>
      </c>
      <c r="E452" s="714" t="s">
        <v>1</v>
      </c>
      <c r="F452" s="414">
        <v>0</v>
      </c>
    </row>
    <row r="453" spans="1:19" ht="14.25" thickTop="1" thickBot="1" x14ac:dyDescent="0.25">
      <c r="A453" s="531" t="s">
        <v>436</v>
      </c>
      <c r="B453" s="531" t="s">
        <v>1</v>
      </c>
      <c r="C453" s="531" t="s">
        <v>1</v>
      </c>
      <c r="D453" s="531" t="s">
        <v>1</v>
      </c>
      <c r="E453" s="531" t="s">
        <v>1</v>
      </c>
      <c r="F453" s="531">
        <f>SUM(F445:F452)</f>
        <v>0</v>
      </c>
    </row>
    <row r="454" spans="1:19" ht="13.5" thickTop="1" x14ac:dyDescent="0.2">
      <c r="A454" s="4" t="s">
        <v>126</v>
      </c>
      <c r="B454" s="714" t="s">
        <v>546</v>
      </c>
      <c r="C454" s="714" t="s">
        <v>1</v>
      </c>
      <c r="D454" s="714" t="s">
        <v>1</v>
      </c>
      <c r="E454" s="714" t="s">
        <v>1</v>
      </c>
      <c r="F454" s="414">
        <v>0</v>
      </c>
    </row>
    <row r="455" spans="1:19" x14ac:dyDescent="0.2">
      <c r="A455" s="4" t="s">
        <v>128</v>
      </c>
      <c r="B455" s="714" t="s">
        <v>547</v>
      </c>
      <c r="C455" s="714" t="s">
        <v>1</v>
      </c>
      <c r="D455" s="714" t="s">
        <v>1</v>
      </c>
      <c r="E455" s="714" t="s">
        <v>1</v>
      </c>
      <c r="F455" s="414">
        <v>5</v>
      </c>
    </row>
    <row r="456" spans="1:19" x14ac:dyDescent="0.2">
      <c r="A456" s="4" t="s">
        <v>129</v>
      </c>
      <c r="B456" s="714" t="s">
        <v>548</v>
      </c>
      <c r="C456" s="714" t="s">
        <v>1</v>
      </c>
      <c r="D456" s="714" t="s">
        <v>1</v>
      </c>
      <c r="E456" s="714" t="s">
        <v>1</v>
      </c>
      <c r="F456" s="414">
        <v>0</v>
      </c>
    </row>
    <row r="457" spans="1:19" ht="13.5" thickBot="1" x14ac:dyDescent="0.25">
      <c r="A457" s="4" t="s">
        <v>69</v>
      </c>
      <c r="B457" s="714" t="s">
        <v>549</v>
      </c>
      <c r="C457" s="714" t="s">
        <v>1</v>
      </c>
      <c r="D457" s="714" t="s">
        <v>1</v>
      </c>
      <c r="E457" s="714" t="s">
        <v>1</v>
      </c>
      <c r="F457" s="414">
        <v>1</v>
      </c>
    </row>
    <row r="458" spans="1:19" ht="14.25" thickTop="1" thickBot="1" x14ac:dyDescent="0.25">
      <c r="A458" s="531" t="s">
        <v>441</v>
      </c>
      <c r="B458" s="531" t="s">
        <v>1</v>
      </c>
      <c r="C458" s="531" t="s">
        <v>1</v>
      </c>
      <c r="D458" s="531" t="s">
        <v>1</v>
      </c>
      <c r="E458" s="531" t="s">
        <v>1</v>
      </c>
      <c r="F458" s="531">
        <f>SUM(F454:F457)</f>
        <v>6</v>
      </c>
    </row>
    <row r="459" spans="1:19" ht="14.25" thickTop="1" thickBot="1" x14ac:dyDescent="0.25">
      <c r="A459" s="531" t="s">
        <v>174</v>
      </c>
      <c r="B459" s="531" t="s">
        <v>1</v>
      </c>
      <c r="C459" s="531" t="s">
        <v>1</v>
      </c>
      <c r="D459" s="531" t="s">
        <v>1</v>
      </c>
      <c r="E459" s="531" t="s">
        <v>1</v>
      </c>
      <c r="F459" s="531">
        <f>+F458+F453</f>
        <v>6</v>
      </c>
    </row>
    <row r="460" spans="1:19" ht="14.25" thickTop="1" thickBot="1" x14ac:dyDescent="0.25">
      <c r="A460" s="531" t="s">
        <v>528</v>
      </c>
      <c r="B460" s="531" t="s">
        <v>1</v>
      </c>
      <c r="C460" s="531" t="s">
        <v>1</v>
      </c>
      <c r="D460" s="531" t="s">
        <v>1</v>
      </c>
      <c r="E460" s="531" t="s">
        <v>1</v>
      </c>
      <c r="F460" s="531" t="s">
        <v>550</v>
      </c>
    </row>
    <row r="461" spans="1:19" ht="14.25" thickTop="1" thickBot="1" x14ac:dyDescent="0.25">
      <c r="A461" s="531" t="s">
        <v>21</v>
      </c>
      <c r="B461" s="531" t="s">
        <v>1</v>
      </c>
      <c r="C461" s="531" t="s">
        <v>1</v>
      </c>
      <c r="D461" s="531" t="s">
        <v>1</v>
      </c>
      <c r="E461" s="531" t="s">
        <v>1</v>
      </c>
      <c r="F461" s="622">
        <f>+F458/F459*100</f>
        <v>100</v>
      </c>
    </row>
    <row r="462" spans="1:19" s="75" customFormat="1" ht="13.5" thickTop="1" x14ac:dyDescent="0.2">
      <c r="A462" s="110"/>
      <c r="B462" s="110"/>
      <c r="C462" s="110"/>
      <c r="D462" s="110"/>
      <c r="E462" s="110"/>
      <c r="F462" s="112"/>
    </row>
    <row r="463" spans="1:19" x14ac:dyDescent="0.2">
      <c r="A463" s="564" t="s">
        <v>551</v>
      </c>
      <c r="B463" s="564"/>
      <c r="C463" s="564"/>
      <c r="D463" s="564"/>
      <c r="E463" s="564"/>
      <c r="F463" s="564"/>
      <c r="G463" s="564"/>
      <c r="H463" s="564"/>
      <c r="I463" s="564"/>
      <c r="J463" s="564"/>
      <c r="K463" s="564"/>
      <c r="L463" s="564"/>
      <c r="M463" s="564"/>
      <c r="N463" s="564"/>
      <c r="O463" s="564"/>
      <c r="P463" s="564"/>
      <c r="Q463" s="564"/>
      <c r="R463" s="564"/>
      <c r="S463" s="564"/>
    </row>
    <row r="464" spans="1:19" ht="13.5" customHeight="1" thickBot="1" x14ac:dyDescent="0.25">
      <c r="A464" s="630" t="s">
        <v>552</v>
      </c>
      <c r="B464" s="630"/>
      <c r="C464" s="630"/>
      <c r="D464" s="630"/>
      <c r="E464" s="630"/>
      <c r="F464" s="630"/>
      <c r="G464" s="630"/>
      <c r="H464" s="630"/>
      <c r="I464" s="630"/>
      <c r="J464" s="630"/>
      <c r="K464" s="630"/>
      <c r="L464" s="630"/>
      <c r="M464" s="630"/>
      <c r="N464" s="630"/>
      <c r="O464" s="630"/>
      <c r="P464" s="630"/>
      <c r="Q464" s="630"/>
      <c r="R464" s="630"/>
      <c r="S464" s="630"/>
    </row>
    <row r="465" spans="1:19" ht="20.100000000000001" customHeight="1" thickTop="1" thickBot="1" x14ac:dyDescent="0.25">
      <c r="A465" s="531" t="s">
        <v>553</v>
      </c>
      <c r="B465" s="531" t="s">
        <v>554</v>
      </c>
      <c r="C465" s="531" t="s">
        <v>1</v>
      </c>
      <c r="D465" s="531" t="s">
        <v>1</v>
      </c>
      <c r="E465" s="531" t="s">
        <v>555</v>
      </c>
      <c r="F465" s="531" t="s">
        <v>1</v>
      </c>
      <c r="G465" s="531" t="s">
        <v>1</v>
      </c>
      <c r="H465" s="531" t="s">
        <v>559</v>
      </c>
      <c r="I465" s="531" t="s">
        <v>1</v>
      </c>
      <c r="J465" s="531" t="s">
        <v>560</v>
      </c>
      <c r="K465" s="531" t="s">
        <v>1</v>
      </c>
      <c r="L465" s="531" t="s">
        <v>561</v>
      </c>
      <c r="M465" s="531" t="s">
        <v>1</v>
      </c>
      <c r="N465" s="531" t="s">
        <v>795</v>
      </c>
      <c r="O465" s="531"/>
      <c r="P465" s="531" t="s">
        <v>796</v>
      </c>
      <c r="Q465" s="531"/>
      <c r="R465" s="531" t="s">
        <v>797</v>
      </c>
      <c r="S465" s="531"/>
    </row>
    <row r="466" spans="1:19" ht="30.75" customHeight="1" thickTop="1" thickBot="1" x14ac:dyDescent="0.25">
      <c r="A466" s="531" t="s">
        <v>1</v>
      </c>
      <c r="B466" s="531" t="s">
        <v>556</v>
      </c>
      <c r="C466" s="531" t="s">
        <v>557</v>
      </c>
      <c r="D466" s="531" t="s">
        <v>1</v>
      </c>
      <c r="E466" s="531" t="s">
        <v>556</v>
      </c>
      <c r="F466" s="531" t="s">
        <v>1</v>
      </c>
      <c r="G466" s="531" t="s">
        <v>558</v>
      </c>
      <c r="H466" s="531" t="s">
        <v>1</v>
      </c>
      <c r="I466" s="531" t="s">
        <v>1</v>
      </c>
      <c r="J466" s="531" t="s">
        <v>1</v>
      </c>
      <c r="K466" s="531" t="s">
        <v>1</v>
      </c>
      <c r="L466" s="531" t="s">
        <v>1</v>
      </c>
      <c r="M466" s="531" t="s">
        <v>1</v>
      </c>
      <c r="N466" s="531"/>
      <c r="O466" s="531"/>
      <c r="P466" s="531"/>
      <c r="Q466" s="531"/>
      <c r="R466" s="531"/>
      <c r="S466" s="531"/>
    </row>
    <row r="467" spans="1:19" ht="25.5" customHeight="1" thickTop="1" thickBot="1" x14ac:dyDescent="0.25">
      <c r="A467" s="531">
        <f>+F459</f>
        <v>6</v>
      </c>
      <c r="B467" s="414">
        <v>6</v>
      </c>
      <c r="C467" s="714">
        <v>6</v>
      </c>
      <c r="D467" s="714"/>
      <c r="E467" s="714">
        <v>6</v>
      </c>
      <c r="F467" s="714"/>
      <c r="G467" s="414">
        <v>6</v>
      </c>
      <c r="H467" s="714">
        <v>4</v>
      </c>
      <c r="I467" s="714"/>
      <c r="J467" s="714">
        <v>0</v>
      </c>
      <c r="K467" s="714"/>
      <c r="L467" s="714">
        <v>3</v>
      </c>
      <c r="M467" s="714"/>
      <c r="N467" s="713"/>
      <c r="O467" s="713"/>
      <c r="P467" s="713"/>
      <c r="Q467" s="713"/>
      <c r="R467" s="713"/>
      <c r="S467" s="713"/>
    </row>
    <row r="468" spans="1:19" ht="14.25" thickTop="1" thickBot="1" x14ac:dyDescent="0.25">
      <c r="A468" s="531" t="s">
        <v>528</v>
      </c>
      <c r="B468" s="531" t="s">
        <v>1</v>
      </c>
      <c r="C468" s="740" t="s">
        <v>885</v>
      </c>
      <c r="D468" s="740" t="s">
        <v>1</v>
      </c>
      <c r="E468" s="740" t="s">
        <v>1</v>
      </c>
      <c r="F468" s="740" t="s">
        <v>1</v>
      </c>
      <c r="G468" s="740" t="s">
        <v>1</v>
      </c>
      <c r="H468" s="589">
        <f>+H467/A467*100</f>
        <v>66.666666666666657</v>
      </c>
      <c r="I468" s="589" t="s">
        <v>1</v>
      </c>
    </row>
    <row r="470" spans="1:19" ht="20.100000000000001" customHeight="1" thickTop="1" thickBot="1" x14ac:dyDescent="0.25">
      <c r="A470" s="531" t="s">
        <v>562</v>
      </c>
      <c r="B470" s="531" t="s">
        <v>1</v>
      </c>
      <c r="C470" s="531" t="s">
        <v>1</v>
      </c>
      <c r="D470" s="531" t="s">
        <v>1</v>
      </c>
      <c r="E470" s="531" t="s">
        <v>1</v>
      </c>
      <c r="F470" s="531" t="s">
        <v>1</v>
      </c>
    </row>
    <row r="471" spans="1:19" ht="20.100000000000001" customHeight="1" thickTop="1" thickBot="1" x14ac:dyDescent="0.25">
      <c r="A471" s="531" t="s">
        <v>174</v>
      </c>
      <c r="B471" s="531" t="s">
        <v>563</v>
      </c>
      <c r="C471" s="531" t="s">
        <v>564</v>
      </c>
      <c r="D471" s="531" t="s">
        <v>1</v>
      </c>
      <c r="E471" s="531" t="s">
        <v>565</v>
      </c>
      <c r="F471" s="531" t="s">
        <v>1</v>
      </c>
    </row>
    <row r="472" spans="1:19" ht="14.25" thickTop="1" thickBot="1" x14ac:dyDescent="0.25">
      <c r="A472" s="531">
        <f>SUM(B472:F472)</f>
        <v>1</v>
      </c>
      <c r="B472" s="414">
        <v>1</v>
      </c>
      <c r="C472" s="714">
        <v>0</v>
      </c>
      <c r="D472" s="714"/>
      <c r="E472" s="714">
        <v>0</v>
      </c>
      <c r="F472" s="714"/>
    </row>
    <row r="473" spans="1:19" ht="13.5" thickTop="1" x14ac:dyDescent="0.2"/>
    <row r="477" spans="1:19" ht="15" x14ac:dyDescent="0.25">
      <c r="A477" s="1" t="s">
        <v>566</v>
      </c>
    </row>
    <row r="478" spans="1:19" ht="15" x14ac:dyDescent="0.25">
      <c r="A478" s="726" t="s">
        <v>567</v>
      </c>
      <c r="B478" s="726" t="s">
        <v>1</v>
      </c>
      <c r="C478" s="726" t="s">
        <v>1</v>
      </c>
      <c r="D478" s="726" t="s">
        <v>1</v>
      </c>
      <c r="E478" s="726" t="s">
        <v>1</v>
      </c>
      <c r="F478" s="726" t="s">
        <v>1</v>
      </c>
    </row>
    <row r="480" spans="1:19" x14ac:dyDescent="0.2">
      <c r="A480" s="564" t="s">
        <v>568</v>
      </c>
      <c r="B480" s="564" t="s">
        <v>1</v>
      </c>
      <c r="C480" s="564" t="s">
        <v>1</v>
      </c>
      <c r="D480" s="564" t="s">
        <v>1</v>
      </c>
      <c r="E480" s="564" t="s">
        <v>1</v>
      </c>
      <c r="F480" s="564" t="s">
        <v>1</v>
      </c>
    </row>
    <row r="481" spans="1:6" ht="13.5" thickBot="1" x14ac:dyDescent="0.25">
      <c r="A481" s="564" t="s">
        <v>569</v>
      </c>
      <c r="B481" s="564" t="s">
        <v>1</v>
      </c>
      <c r="C481" s="564" t="s">
        <v>1</v>
      </c>
      <c r="D481" s="564" t="s">
        <v>1</v>
      </c>
      <c r="E481" s="564" t="s">
        <v>1</v>
      </c>
      <c r="F481" s="564" t="s">
        <v>1</v>
      </c>
    </row>
    <row r="482" spans="1:6" ht="20.100000000000001" customHeight="1" thickTop="1" thickBot="1" x14ac:dyDescent="0.25">
      <c r="A482" s="10" t="s">
        <v>119</v>
      </c>
      <c r="B482" s="531" t="s">
        <v>537</v>
      </c>
      <c r="C482" s="531" t="s">
        <v>1</v>
      </c>
      <c r="D482" s="531" t="s">
        <v>1</v>
      </c>
      <c r="E482" s="531" t="s">
        <v>1</v>
      </c>
      <c r="F482" s="10" t="s">
        <v>408</v>
      </c>
    </row>
    <row r="483" spans="1:6" ht="13.5" thickTop="1" x14ac:dyDescent="0.2">
      <c r="A483" s="4" t="s">
        <v>0</v>
      </c>
      <c r="B483" s="714" t="s">
        <v>538</v>
      </c>
      <c r="C483" s="714" t="s">
        <v>1</v>
      </c>
      <c r="D483" s="714" t="s">
        <v>1</v>
      </c>
      <c r="E483" s="714" t="s">
        <v>1</v>
      </c>
      <c r="F483" s="417">
        <v>0</v>
      </c>
    </row>
    <row r="484" spans="1:6" x14ac:dyDescent="0.2">
      <c r="A484" s="4" t="s">
        <v>93</v>
      </c>
      <c r="B484" s="714" t="s">
        <v>539</v>
      </c>
      <c r="C484" s="714" t="s">
        <v>1</v>
      </c>
      <c r="D484" s="714" t="s">
        <v>1</v>
      </c>
      <c r="E484" s="714" t="s">
        <v>1</v>
      </c>
      <c r="F484" s="417">
        <v>0</v>
      </c>
    </row>
    <row r="485" spans="1:6" x14ac:dyDescent="0.2">
      <c r="A485" s="4" t="s">
        <v>94</v>
      </c>
      <c r="B485" s="714" t="s">
        <v>541</v>
      </c>
      <c r="C485" s="714" t="s">
        <v>1</v>
      </c>
      <c r="D485" s="714" t="s">
        <v>1</v>
      </c>
      <c r="E485" s="714" t="s">
        <v>1</v>
      </c>
      <c r="F485" s="417">
        <v>0</v>
      </c>
    </row>
    <row r="486" spans="1:6" x14ac:dyDescent="0.2">
      <c r="A486" s="4" t="s">
        <v>95</v>
      </c>
      <c r="B486" s="714" t="s">
        <v>540</v>
      </c>
      <c r="C486" s="714" t="s">
        <v>1</v>
      </c>
      <c r="D486" s="714" t="s">
        <v>1</v>
      </c>
      <c r="E486" s="714" t="s">
        <v>1</v>
      </c>
      <c r="F486" s="417">
        <v>1</v>
      </c>
    </row>
    <row r="487" spans="1:6" x14ac:dyDescent="0.2">
      <c r="A487" s="4" t="s">
        <v>96</v>
      </c>
      <c r="B487" s="714" t="s">
        <v>542</v>
      </c>
      <c r="C487" s="714" t="s">
        <v>1</v>
      </c>
      <c r="D487" s="714" t="s">
        <v>1</v>
      </c>
      <c r="E487" s="714" t="s">
        <v>1</v>
      </c>
      <c r="F487" s="417">
        <v>0</v>
      </c>
    </row>
    <row r="488" spans="1:6" x14ac:dyDescent="0.2">
      <c r="A488" s="4" t="s">
        <v>97</v>
      </c>
      <c r="B488" s="714" t="s">
        <v>543</v>
      </c>
      <c r="C488" s="714" t="s">
        <v>1</v>
      </c>
      <c r="D488" s="714" t="s">
        <v>1</v>
      </c>
      <c r="E488" s="714" t="s">
        <v>1</v>
      </c>
      <c r="F488" s="417">
        <v>25</v>
      </c>
    </row>
    <row r="489" spans="1:6" x14ac:dyDescent="0.2">
      <c r="A489" s="4" t="s">
        <v>98</v>
      </c>
      <c r="B489" s="714" t="s">
        <v>544</v>
      </c>
      <c r="C489" s="714" t="s">
        <v>1</v>
      </c>
      <c r="D489" s="714" t="s">
        <v>1</v>
      </c>
      <c r="E489" s="714" t="s">
        <v>1</v>
      </c>
      <c r="F489" s="417">
        <v>0</v>
      </c>
    </row>
    <row r="490" spans="1:6" ht="13.5" thickBot="1" x14ac:dyDescent="0.25">
      <c r="A490" s="4" t="s">
        <v>127</v>
      </c>
      <c r="B490" s="714" t="s">
        <v>545</v>
      </c>
      <c r="C490" s="714" t="s">
        <v>1</v>
      </c>
      <c r="D490" s="714" t="s">
        <v>1</v>
      </c>
      <c r="E490" s="714" t="s">
        <v>1</v>
      </c>
      <c r="F490" s="417">
        <v>0</v>
      </c>
    </row>
    <row r="491" spans="1:6" ht="14.25" thickTop="1" thickBot="1" x14ac:dyDescent="0.25">
      <c r="A491" s="531" t="s">
        <v>436</v>
      </c>
      <c r="B491" s="531" t="s">
        <v>1</v>
      </c>
      <c r="C491" s="531" t="s">
        <v>1</v>
      </c>
      <c r="D491" s="531" t="s">
        <v>1</v>
      </c>
      <c r="E491" s="531" t="s">
        <v>1</v>
      </c>
      <c r="F491" s="531">
        <f>SUM(F483:F490)</f>
        <v>26</v>
      </c>
    </row>
    <row r="492" spans="1:6" ht="13.5" thickTop="1" x14ac:dyDescent="0.2">
      <c r="A492" s="4" t="s">
        <v>126</v>
      </c>
      <c r="B492" s="714" t="s">
        <v>546</v>
      </c>
      <c r="C492" s="714" t="s">
        <v>1</v>
      </c>
      <c r="D492" s="714" t="s">
        <v>1</v>
      </c>
      <c r="E492" s="714" t="s">
        <v>1</v>
      </c>
      <c r="F492" s="417">
        <v>0</v>
      </c>
    </row>
    <row r="493" spans="1:6" x14ac:dyDescent="0.2">
      <c r="A493" s="4" t="s">
        <v>128</v>
      </c>
      <c r="B493" s="714" t="s">
        <v>547</v>
      </c>
      <c r="C493" s="714" t="s">
        <v>1</v>
      </c>
      <c r="D493" s="714" t="s">
        <v>1</v>
      </c>
      <c r="E493" s="714" t="s">
        <v>1</v>
      </c>
      <c r="F493" s="417">
        <v>7</v>
      </c>
    </row>
    <row r="494" spans="1:6" x14ac:dyDescent="0.2">
      <c r="A494" s="4" t="s">
        <v>129</v>
      </c>
      <c r="B494" s="714" t="s">
        <v>548</v>
      </c>
      <c r="C494" s="714" t="s">
        <v>1</v>
      </c>
      <c r="D494" s="714" t="s">
        <v>1</v>
      </c>
      <c r="E494" s="714" t="s">
        <v>1</v>
      </c>
      <c r="F494" s="417">
        <v>0</v>
      </c>
    </row>
    <row r="495" spans="1:6" ht="13.5" thickBot="1" x14ac:dyDescent="0.25">
      <c r="A495" s="4" t="s">
        <v>69</v>
      </c>
      <c r="B495" s="714" t="s">
        <v>549</v>
      </c>
      <c r="C495" s="714" t="s">
        <v>1</v>
      </c>
      <c r="D495" s="714" t="s">
        <v>1</v>
      </c>
      <c r="E495" s="714" t="s">
        <v>1</v>
      </c>
      <c r="F495" s="417">
        <v>0</v>
      </c>
    </row>
    <row r="496" spans="1:6" ht="14.25" thickTop="1" thickBot="1" x14ac:dyDescent="0.25">
      <c r="A496" s="531" t="s">
        <v>441</v>
      </c>
      <c r="B496" s="531" t="s">
        <v>1</v>
      </c>
      <c r="C496" s="531" t="s">
        <v>1</v>
      </c>
      <c r="D496" s="531" t="s">
        <v>1</v>
      </c>
      <c r="E496" s="531" t="s">
        <v>1</v>
      </c>
      <c r="F496" s="531">
        <f>SUM(F492:F495)</f>
        <v>7</v>
      </c>
    </row>
    <row r="497" spans="1:10" ht="14.25" thickTop="1" thickBot="1" x14ac:dyDescent="0.25">
      <c r="A497" s="531" t="s">
        <v>174</v>
      </c>
      <c r="B497" s="531" t="s">
        <v>1</v>
      </c>
      <c r="C497" s="531" t="s">
        <v>1</v>
      </c>
      <c r="D497" s="531" t="s">
        <v>1</v>
      </c>
      <c r="E497" s="531" t="s">
        <v>1</v>
      </c>
      <c r="F497" s="531">
        <f>+F496+F491</f>
        <v>33</v>
      </c>
    </row>
    <row r="500" spans="1:10" x14ac:dyDescent="0.2">
      <c r="B500" s="564" t="s">
        <v>570</v>
      </c>
      <c r="C500" s="564"/>
      <c r="D500" s="564"/>
      <c r="E500" s="564"/>
      <c r="F500" s="564"/>
      <c r="G500" s="564"/>
      <c r="H500" s="564"/>
      <c r="I500" s="564"/>
      <c r="J500" s="564"/>
    </row>
    <row r="501" spans="1:10" ht="13.5" customHeight="1" thickBot="1" x14ac:dyDescent="0.25">
      <c r="B501" s="630" t="s">
        <v>571</v>
      </c>
      <c r="C501" s="630"/>
      <c r="D501" s="630"/>
      <c r="E501" s="630"/>
      <c r="F501" s="630"/>
      <c r="G501" s="630"/>
      <c r="H501" s="630"/>
      <c r="I501" s="630"/>
      <c r="J501" s="630"/>
    </row>
    <row r="502" spans="1:10" ht="24.95" customHeight="1" thickTop="1" thickBot="1" x14ac:dyDescent="0.25">
      <c r="B502" s="531" t="s">
        <v>572</v>
      </c>
      <c r="C502" s="531" t="s">
        <v>573</v>
      </c>
      <c r="D502" s="531"/>
      <c r="E502" s="531"/>
      <c r="F502" s="531"/>
      <c r="G502" s="531"/>
      <c r="H502" s="531"/>
      <c r="I502" s="531"/>
      <c r="J502" s="531"/>
    </row>
    <row r="503" spans="1:10" ht="33.75" customHeight="1" thickTop="1" thickBot="1" x14ac:dyDescent="0.25">
      <c r="B503" s="531" t="s">
        <v>1</v>
      </c>
      <c r="C503" s="531" t="s">
        <v>798</v>
      </c>
      <c r="D503" s="531" t="s">
        <v>1</v>
      </c>
      <c r="E503" s="531" t="s">
        <v>799</v>
      </c>
      <c r="F503" s="531" t="s">
        <v>1</v>
      </c>
      <c r="G503" s="531" t="s">
        <v>800</v>
      </c>
      <c r="H503" s="531" t="s">
        <v>1</v>
      </c>
      <c r="I503" s="531" t="s">
        <v>801</v>
      </c>
      <c r="J503" s="531"/>
    </row>
    <row r="504" spans="1:10" ht="22.5" customHeight="1" thickTop="1" thickBot="1" x14ac:dyDescent="0.25">
      <c r="B504" s="531">
        <f>SUM(C504:J504)</f>
        <v>23</v>
      </c>
      <c r="C504" s="746">
        <v>3</v>
      </c>
      <c r="D504" s="747"/>
      <c r="E504" s="748">
        <v>15</v>
      </c>
      <c r="F504" s="747"/>
      <c r="G504" s="748">
        <v>5</v>
      </c>
      <c r="H504" s="747"/>
      <c r="I504" s="741"/>
      <c r="J504" s="741"/>
    </row>
    <row r="505" spans="1:10" ht="24.95" customHeight="1" thickTop="1" thickBot="1" x14ac:dyDescent="0.25">
      <c r="B505" s="531" t="s">
        <v>572</v>
      </c>
      <c r="C505" s="531" t="s">
        <v>807</v>
      </c>
      <c r="D505" s="531"/>
      <c r="E505" s="531"/>
      <c r="F505" s="531"/>
      <c r="G505" s="531"/>
      <c r="H505" s="531"/>
      <c r="I505" s="531"/>
      <c r="J505" s="531"/>
    </row>
    <row r="506" spans="1:10" ht="42" customHeight="1" thickTop="1" thickBot="1" x14ac:dyDescent="0.25">
      <c r="B506" s="531" t="s">
        <v>1</v>
      </c>
      <c r="C506" s="531" t="s">
        <v>798</v>
      </c>
      <c r="D506" s="531" t="s">
        <v>1</v>
      </c>
      <c r="E506" s="531" t="s">
        <v>799</v>
      </c>
      <c r="F506" s="531" t="s">
        <v>1</v>
      </c>
      <c r="G506" s="531" t="s">
        <v>800</v>
      </c>
      <c r="H506" s="531" t="s">
        <v>1</v>
      </c>
      <c r="I506" s="531" t="s">
        <v>801</v>
      </c>
      <c r="J506" s="531"/>
    </row>
    <row r="507" spans="1:10" ht="24" customHeight="1" thickTop="1" thickBot="1" x14ac:dyDescent="0.25">
      <c r="B507" s="531">
        <f>SUM(C507:J507)</f>
        <v>14</v>
      </c>
      <c r="C507" s="746">
        <v>9</v>
      </c>
      <c r="D507" s="747"/>
      <c r="E507" s="748">
        <v>3</v>
      </c>
      <c r="F507" s="747"/>
      <c r="G507" s="748">
        <v>2</v>
      </c>
      <c r="H507" s="747"/>
      <c r="I507" s="741"/>
      <c r="J507" s="741"/>
    </row>
    <row r="508" spans="1:10" ht="14.25" thickTop="1" thickBot="1" x14ac:dyDescent="0.25">
      <c r="B508" s="531">
        <f>+B507+B504</f>
        <v>37</v>
      </c>
      <c r="C508" s="531">
        <f>+C507+C504</f>
        <v>12</v>
      </c>
      <c r="D508" s="531"/>
      <c r="E508" s="531">
        <f>+E507+E504</f>
        <v>18</v>
      </c>
      <c r="F508" s="531" t="s">
        <v>1</v>
      </c>
      <c r="G508" s="531">
        <f>+G507+G504</f>
        <v>7</v>
      </c>
      <c r="H508" s="531" t="s">
        <v>1</v>
      </c>
      <c r="I508" s="742">
        <f>+I507+I504</f>
        <v>0</v>
      </c>
      <c r="J508" s="742"/>
    </row>
    <row r="509" spans="1:10" ht="14.25" thickTop="1" thickBot="1" x14ac:dyDescent="0.25">
      <c r="B509" s="76" t="s">
        <v>574</v>
      </c>
      <c r="C509" s="678" t="s">
        <v>21</v>
      </c>
      <c r="D509" s="679"/>
      <c r="E509" s="679"/>
      <c r="F509" s="679"/>
      <c r="G509" s="679"/>
      <c r="H509" s="679"/>
      <c r="I509" s="679"/>
      <c r="J509" s="680"/>
    </row>
    <row r="510" spans="1:10" ht="14.25" thickTop="1" thickBot="1" x14ac:dyDescent="0.25">
      <c r="B510" s="124">
        <f>+B507/B508*100</f>
        <v>37.837837837837839</v>
      </c>
      <c r="C510" s="678" t="s">
        <v>21</v>
      </c>
      <c r="D510" s="679"/>
      <c r="E510" s="679"/>
      <c r="F510" s="679"/>
      <c r="G510" s="679"/>
      <c r="H510" s="679"/>
      <c r="I510" s="679"/>
      <c r="J510" s="680"/>
    </row>
    <row r="511" spans="1:10" ht="13.5" thickTop="1" x14ac:dyDescent="0.2"/>
    <row r="513" spans="1:10" ht="13.5" thickBot="1" x14ac:dyDescent="0.25"/>
    <row r="514" spans="1:10" ht="15.75" thickBot="1" x14ac:dyDescent="0.3">
      <c r="A514" s="386" t="s">
        <v>575</v>
      </c>
      <c r="B514" s="387"/>
      <c r="C514" s="757" t="s">
        <v>1100</v>
      </c>
      <c r="D514" s="758"/>
      <c r="E514" s="758"/>
      <c r="F514" s="758"/>
      <c r="G514" s="758"/>
      <c r="H514" s="758"/>
      <c r="I514" s="759"/>
      <c r="J514" s="387"/>
    </row>
    <row r="515" spans="1:10" ht="15" x14ac:dyDescent="0.25">
      <c r="A515" s="767" t="s">
        <v>1057</v>
      </c>
      <c r="B515" s="767" t="s">
        <v>1</v>
      </c>
      <c r="C515" s="767" t="s">
        <v>1</v>
      </c>
      <c r="D515" s="767" t="s">
        <v>1</v>
      </c>
      <c r="E515" s="767" t="s">
        <v>1</v>
      </c>
      <c r="F515" s="767" t="s">
        <v>1</v>
      </c>
      <c r="G515" s="387"/>
      <c r="H515" s="387"/>
      <c r="I515" s="387"/>
      <c r="J515" s="387"/>
    </row>
    <row r="516" spans="1:10" x14ac:dyDescent="0.2">
      <c r="A516" s="387"/>
      <c r="B516" s="387"/>
      <c r="C516" s="387"/>
      <c r="D516" s="387"/>
      <c r="E516" s="387"/>
      <c r="F516" s="387"/>
      <c r="G516" s="387"/>
      <c r="H516" s="387"/>
      <c r="I516" s="387"/>
      <c r="J516" s="387"/>
    </row>
    <row r="517" spans="1:10" x14ac:dyDescent="0.2">
      <c r="A517" s="771" t="s">
        <v>576</v>
      </c>
      <c r="B517" s="771"/>
      <c r="C517" s="771"/>
      <c r="D517" s="771"/>
      <c r="E517" s="771"/>
      <c r="F517" s="393"/>
      <c r="G517" s="393"/>
      <c r="H517" s="393"/>
      <c r="I517" s="387"/>
      <c r="J517" s="387"/>
    </row>
    <row r="518" spans="1:10" ht="13.5" customHeight="1" thickBot="1" x14ac:dyDescent="0.25">
      <c r="A518" s="712" t="s">
        <v>577</v>
      </c>
      <c r="B518" s="712"/>
      <c r="C518" s="712"/>
      <c r="D518" s="712"/>
      <c r="E518" s="712"/>
      <c r="F518" s="393"/>
      <c r="G518" s="393"/>
      <c r="H518" s="393"/>
      <c r="I518" s="387"/>
      <c r="J518" s="387"/>
    </row>
    <row r="519" spans="1:10" ht="37.5" customHeight="1" thickTop="1" thickBot="1" x14ac:dyDescent="0.25">
      <c r="A519" s="389" t="s">
        <v>578</v>
      </c>
      <c r="B519" s="389" t="s">
        <v>579</v>
      </c>
      <c r="C519" s="389" t="s">
        <v>580</v>
      </c>
      <c r="D519" s="389" t="s">
        <v>572</v>
      </c>
      <c r="E519" s="389" t="s">
        <v>174</v>
      </c>
      <c r="F519" s="387"/>
      <c r="G519" s="397"/>
      <c r="H519" s="387"/>
      <c r="I519" s="387"/>
      <c r="J519" s="387"/>
    </row>
    <row r="520" spans="1:10" ht="21.75" customHeight="1" thickTop="1" thickBot="1" x14ac:dyDescent="0.25">
      <c r="A520" s="398">
        <v>22</v>
      </c>
      <c r="B520" s="398">
        <v>30</v>
      </c>
      <c r="C520" s="398">
        <v>25</v>
      </c>
      <c r="D520" s="398">
        <v>65</v>
      </c>
      <c r="E520" s="399">
        <f>SUM(A520:D520)</f>
        <v>142</v>
      </c>
      <c r="F520" s="387"/>
      <c r="G520" s="400"/>
      <c r="H520" s="387"/>
      <c r="I520" s="387"/>
      <c r="J520" s="387"/>
    </row>
    <row r="521" spans="1:10" ht="20.100000000000001" customHeight="1" thickTop="1" thickBot="1" x14ac:dyDescent="0.25">
      <c r="A521" s="768" t="s">
        <v>581</v>
      </c>
      <c r="B521" s="769"/>
      <c r="C521" s="769"/>
      <c r="D521" s="769"/>
      <c r="E521" s="770"/>
      <c r="F521" s="387"/>
      <c r="G521" s="401"/>
      <c r="H521" s="387"/>
      <c r="I521" s="387"/>
      <c r="J521" s="387"/>
    </row>
    <row r="522" spans="1:10" ht="21.75" customHeight="1" thickTop="1" thickBot="1" x14ac:dyDescent="0.25">
      <c r="A522" s="398">
        <v>12</v>
      </c>
      <c r="B522" s="398">
        <v>18</v>
      </c>
      <c r="C522" s="398">
        <v>23</v>
      </c>
      <c r="D522" s="398">
        <v>40</v>
      </c>
      <c r="E522" s="399">
        <f>SUM(A522:D522)</f>
        <v>93</v>
      </c>
      <c r="F522" s="387"/>
      <c r="G522" s="400"/>
      <c r="H522" s="387"/>
      <c r="I522" s="387"/>
      <c r="J522" s="387"/>
    </row>
    <row r="523" spans="1:10" ht="14.25" thickTop="1" thickBot="1" x14ac:dyDescent="0.25">
      <c r="A523" s="389" t="s">
        <v>582</v>
      </c>
      <c r="B523" s="389" t="s">
        <v>583</v>
      </c>
      <c r="C523" s="389" t="s">
        <v>584</v>
      </c>
      <c r="D523" s="389" t="s">
        <v>585</v>
      </c>
      <c r="E523" s="389" t="s">
        <v>886</v>
      </c>
      <c r="F523" s="387"/>
      <c r="G523" s="397"/>
      <c r="H523" s="387"/>
      <c r="I523" s="387"/>
      <c r="J523" s="387"/>
    </row>
    <row r="524" spans="1:10" ht="14.25" thickTop="1" thickBot="1" x14ac:dyDescent="0.25">
      <c r="A524" s="390">
        <f>+A522/A520*100</f>
        <v>54.54545454545454</v>
      </c>
      <c r="B524" s="390">
        <f>+B522/B520*100</f>
        <v>60</v>
      </c>
      <c r="C524" s="390">
        <f>+C522/C520*100</f>
        <v>92</v>
      </c>
      <c r="D524" s="390">
        <f>+D522/D520*100</f>
        <v>61.53846153846154</v>
      </c>
      <c r="E524" s="390">
        <f>+E522/E520*100</f>
        <v>65.492957746478879</v>
      </c>
      <c r="F524" s="387"/>
      <c r="G524" s="402"/>
      <c r="H524" s="387"/>
      <c r="I524" s="387"/>
      <c r="J524" s="387"/>
    </row>
    <row r="525" spans="1:10" ht="13.5" thickTop="1" x14ac:dyDescent="0.2">
      <c r="A525" s="387"/>
      <c r="B525" s="387"/>
      <c r="C525" s="387"/>
      <c r="D525" s="387"/>
      <c r="E525" s="387"/>
      <c r="F525" s="387"/>
      <c r="G525" s="387"/>
      <c r="H525" s="387"/>
      <c r="I525" s="387"/>
      <c r="J525" s="387"/>
    </row>
    <row r="526" spans="1:10" s="125" customFormat="1" x14ac:dyDescent="0.2"/>
    <row r="527" spans="1:10" s="125" customFormat="1" ht="15" x14ac:dyDescent="0.25">
      <c r="A527" s="726" t="s">
        <v>13</v>
      </c>
      <c r="B527" s="726" t="s">
        <v>1</v>
      </c>
      <c r="C527" s="726" t="s">
        <v>1</v>
      </c>
      <c r="D527" s="726" t="s">
        <v>1</v>
      </c>
      <c r="E527" s="726" t="s">
        <v>1</v>
      </c>
      <c r="F527" s="726" t="s">
        <v>1</v>
      </c>
    </row>
    <row r="528" spans="1:10" s="125" customFormat="1" ht="15" x14ac:dyDescent="0.25">
      <c r="A528" s="127"/>
      <c r="B528" s="127"/>
      <c r="C528" s="127"/>
      <c r="D528" s="127"/>
      <c r="E528" s="127"/>
      <c r="F528" s="127"/>
    </row>
    <row r="529" spans="2:14" s="125" customFormat="1" ht="13.5" thickBot="1" x14ac:dyDescent="0.25">
      <c r="B529" s="630" t="s">
        <v>887</v>
      </c>
      <c r="C529" s="630"/>
      <c r="D529" s="630"/>
      <c r="E529" s="630"/>
      <c r="F529" s="630"/>
      <c r="G529" s="630"/>
      <c r="H529" s="95"/>
      <c r="I529" s="95"/>
      <c r="J529" s="95"/>
      <c r="K529" s="95"/>
      <c r="L529" s="95"/>
      <c r="M529" s="95"/>
      <c r="N529" s="95"/>
    </row>
    <row r="530" spans="2:14" s="125" customFormat="1" ht="13.5" thickTop="1" x14ac:dyDescent="0.2">
      <c r="B530" s="743" t="s">
        <v>888</v>
      </c>
      <c r="C530" s="743" t="s">
        <v>889</v>
      </c>
      <c r="D530" s="743" t="s">
        <v>890</v>
      </c>
      <c r="E530" s="743" t="s">
        <v>202</v>
      </c>
      <c r="F530" s="743" t="s">
        <v>893</v>
      </c>
      <c r="G530" s="743" t="s">
        <v>586</v>
      </c>
      <c r="H530" s="772"/>
    </row>
    <row r="531" spans="2:14" s="125" customFormat="1" x14ac:dyDescent="0.2">
      <c r="B531" s="744"/>
      <c r="C531" s="744"/>
      <c r="D531" s="744"/>
      <c r="E531" s="744"/>
      <c r="F531" s="744"/>
      <c r="G531" s="744"/>
      <c r="H531" s="772"/>
    </row>
    <row r="532" spans="2:14" s="125" customFormat="1" ht="13.5" thickBot="1" x14ac:dyDescent="0.25">
      <c r="B532" s="744"/>
      <c r="C532" s="744"/>
      <c r="D532" s="744"/>
      <c r="E532" s="744"/>
      <c r="F532" s="744"/>
      <c r="G532" s="745"/>
      <c r="H532" s="772"/>
    </row>
    <row r="533" spans="2:14" s="125" customFormat="1" ht="24.75" thickTop="1" x14ac:dyDescent="0.2">
      <c r="B533" s="185" t="s">
        <v>895</v>
      </c>
      <c r="C533" s="193"/>
      <c r="D533" s="193"/>
      <c r="E533" s="194">
        <f>+C533+D533</f>
        <v>0</v>
      </c>
      <c r="F533" s="190" t="s">
        <v>892</v>
      </c>
      <c r="G533" s="103">
        <f>+E533/C534*100</f>
        <v>0</v>
      </c>
      <c r="H533" s="186"/>
    </row>
    <row r="534" spans="2:14" s="125" customFormat="1" ht="21" customHeight="1" x14ac:dyDescent="0.2">
      <c r="B534" s="185" t="s">
        <v>891</v>
      </c>
      <c r="C534" s="773">
        <f>+INFORMACIÓN!D64</f>
        <v>700</v>
      </c>
      <c r="D534" s="774"/>
      <c r="E534" s="774"/>
      <c r="F534" s="775"/>
      <c r="G534" s="100"/>
      <c r="H534" s="186"/>
    </row>
    <row r="535" spans="2:14" s="125" customFormat="1" ht="41.25" customHeight="1" x14ac:dyDescent="0.2">
      <c r="B535" s="185" t="s">
        <v>896</v>
      </c>
      <c r="C535" s="195"/>
      <c r="D535" s="195"/>
      <c r="E535" s="196">
        <f t="shared" ref="E535:E540" si="27">+C535+D535</f>
        <v>0</v>
      </c>
      <c r="F535" s="191" t="s">
        <v>894</v>
      </c>
      <c r="G535" s="104" t="e">
        <f>+E535/E533*100</f>
        <v>#DIV/0!</v>
      </c>
      <c r="H535" s="186"/>
    </row>
    <row r="536" spans="2:14" s="125" customFormat="1" ht="29.25" customHeight="1" x14ac:dyDescent="0.2">
      <c r="B536" s="185" t="s">
        <v>905</v>
      </c>
      <c r="C536" s="195"/>
      <c r="D536" s="195"/>
      <c r="E536" s="196">
        <f>SUM(C536:D536)</f>
        <v>0</v>
      </c>
      <c r="F536" s="191"/>
      <c r="G536" s="188"/>
      <c r="H536" s="186"/>
    </row>
    <row r="537" spans="2:14" s="125" customFormat="1" ht="48" x14ac:dyDescent="0.2">
      <c r="B537" s="185" t="s">
        <v>897</v>
      </c>
      <c r="C537" s="195"/>
      <c r="D537" s="195"/>
      <c r="E537" s="196">
        <f t="shared" si="27"/>
        <v>0</v>
      </c>
      <c r="F537" s="191" t="s">
        <v>898</v>
      </c>
      <c r="G537" s="239" t="e">
        <f>+E537/E536*100</f>
        <v>#DIV/0!</v>
      </c>
      <c r="H537" s="186"/>
    </row>
    <row r="538" spans="2:14" s="125" customFormat="1" ht="24" x14ac:dyDescent="0.2">
      <c r="B538" s="185" t="s">
        <v>899</v>
      </c>
      <c r="C538" s="197"/>
      <c r="D538" s="197"/>
      <c r="E538" s="196">
        <f t="shared" si="27"/>
        <v>0</v>
      </c>
      <c r="F538" s="191" t="s">
        <v>900</v>
      </c>
      <c r="G538" s="191" t="e">
        <f>+E538/E541*100</f>
        <v>#DIV/0!</v>
      </c>
      <c r="H538" s="186"/>
    </row>
    <row r="539" spans="2:14" s="125" customFormat="1" ht="27.75" customHeight="1" x14ac:dyDescent="0.2">
      <c r="B539" s="189" t="s">
        <v>901</v>
      </c>
      <c r="C539" s="197"/>
      <c r="D539" s="197"/>
      <c r="E539" s="196">
        <f t="shared" si="27"/>
        <v>0</v>
      </c>
      <c r="F539" s="753"/>
      <c r="G539" s="754"/>
      <c r="H539" s="186"/>
    </row>
    <row r="540" spans="2:14" s="125" customFormat="1" ht="24" x14ac:dyDescent="0.2">
      <c r="B540" s="189" t="s">
        <v>902</v>
      </c>
      <c r="C540" s="197"/>
      <c r="D540" s="197"/>
      <c r="E540" s="196">
        <f t="shared" si="27"/>
        <v>0</v>
      </c>
      <c r="F540" s="753"/>
      <c r="G540" s="754"/>
      <c r="H540" s="186"/>
    </row>
    <row r="541" spans="2:14" s="125" customFormat="1" ht="24" x14ac:dyDescent="0.2">
      <c r="B541" s="189" t="s">
        <v>903</v>
      </c>
      <c r="C541" s="749"/>
      <c r="D541" s="750"/>
      <c r="E541" s="755">
        <f>+C541+C542</f>
        <v>0</v>
      </c>
      <c r="F541" s="191" t="s">
        <v>907</v>
      </c>
      <c r="G541" s="104" t="e">
        <f>+E539/E540*100</f>
        <v>#DIV/0!</v>
      </c>
      <c r="H541" s="186"/>
    </row>
    <row r="542" spans="2:14" s="125" customFormat="1" ht="24" x14ac:dyDescent="0.2">
      <c r="B542" s="189" t="s">
        <v>904</v>
      </c>
      <c r="C542" s="749"/>
      <c r="D542" s="750"/>
      <c r="E542" s="756"/>
      <c r="F542" s="191" t="s">
        <v>908</v>
      </c>
      <c r="G542" s="216" t="e">
        <f>+E540/C542*100</f>
        <v>#DIV/0!</v>
      </c>
      <c r="H542" s="186"/>
    </row>
    <row r="543" spans="2:14" s="125" customFormat="1" ht="32.25" customHeight="1" thickBot="1" x14ac:dyDescent="0.25">
      <c r="B543" s="187" t="s">
        <v>906</v>
      </c>
      <c r="C543" s="751"/>
      <c r="D543" s="752"/>
      <c r="E543" s="237"/>
      <c r="F543" s="192" t="s">
        <v>909</v>
      </c>
      <c r="G543" s="238" t="e">
        <f>+C543/E541*100</f>
        <v>#DIV/0!</v>
      </c>
      <c r="H543" s="186"/>
    </row>
    <row r="544" spans="2:14" ht="13.5" thickTop="1" x14ac:dyDescent="0.2"/>
    <row r="546" spans="1:10" ht="13.5" thickBot="1" x14ac:dyDescent="0.25">
      <c r="B546" s="630" t="s">
        <v>943</v>
      </c>
      <c r="C546" s="630"/>
      <c r="D546" s="630"/>
      <c r="E546" s="630"/>
      <c r="F546" s="630"/>
      <c r="G546" s="630"/>
    </row>
    <row r="547" spans="1:10" ht="13.5" thickTop="1" x14ac:dyDescent="0.2">
      <c r="B547" s="743" t="s">
        <v>888</v>
      </c>
      <c r="C547" s="743" t="s">
        <v>889</v>
      </c>
      <c r="D547" s="743" t="s">
        <v>890</v>
      </c>
      <c r="E547" s="743" t="s">
        <v>202</v>
      </c>
      <c r="F547" s="743" t="s">
        <v>893</v>
      </c>
      <c r="G547" s="743" t="s">
        <v>586</v>
      </c>
    </row>
    <row r="548" spans="1:10" x14ac:dyDescent="0.2">
      <c r="B548" s="744"/>
      <c r="C548" s="744"/>
      <c r="D548" s="744"/>
      <c r="E548" s="744"/>
      <c r="F548" s="744"/>
      <c r="G548" s="744"/>
    </row>
    <row r="549" spans="1:10" ht="13.5" thickBot="1" x14ac:dyDescent="0.25">
      <c r="B549" s="744"/>
      <c r="C549" s="744"/>
      <c r="D549" s="744"/>
      <c r="E549" s="744"/>
      <c r="F549" s="744"/>
      <c r="G549" s="745"/>
    </row>
    <row r="550" spans="1:10" ht="25.5" thickTop="1" thickBot="1" x14ac:dyDescent="0.25">
      <c r="B550" s="185" t="s">
        <v>910</v>
      </c>
      <c r="C550" s="201"/>
      <c r="D550" s="201"/>
      <c r="E550" s="204">
        <f>+C550+D550</f>
        <v>0</v>
      </c>
      <c r="F550" s="760" t="s">
        <v>912</v>
      </c>
      <c r="G550" s="762" t="e">
        <f>+E551/E550*100</f>
        <v>#DIV/0!</v>
      </c>
    </row>
    <row r="551" spans="1:10" ht="25.5" thickTop="1" thickBot="1" x14ac:dyDescent="0.25">
      <c r="B551" s="187" t="s">
        <v>911</v>
      </c>
      <c r="C551" s="202"/>
      <c r="D551" s="203"/>
      <c r="E551" s="240">
        <f>+C551+D551</f>
        <v>0</v>
      </c>
      <c r="F551" s="761"/>
      <c r="G551" s="763"/>
    </row>
    <row r="552" spans="1:10" ht="13.5" thickTop="1" x14ac:dyDescent="0.2"/>
    <row r="555" spans="1:10" ht="13.5" customHeight="1" x14ac:dyDescent="0.2">
      <c r="A555" s="564" t="s">
        <v>913</v>
      </c>
      <c r="B555" s="564"/>
      <c r="C555" s="564"/>
      <c r="D555" s="564"/>
      <c r="E555" s="564"/>
      <c r="F555" s="564"/>
      <c r="G555" s="564"/>
      <c r="H555" s="564"/>
      <c r="I555" s="564"/>
      <c r="J555" s="564"/>
    </row>
    <row r="556" spans="1:10" ht="18.75" customHeight="1" thickBot="1" x14ac:dyDescent="0.25">
      <c r="A556" s="665" t="s">
        <v>1076</v>
      </c>
      <c r="B556" s="665"/>
      <c r="C556" s="665"/>
      <c r="D556" s="665"/>
      <c r="E556" s="665"/>
      <c r="F556" s="665"/>
      <c r="G556" s="665"/>
      <c r="H556" s="665"/>
      <c r="I556" s="665"/>
      <c r="J556" s="665"/>
    </row>
    <row r="557" spans="1:10" ht="60.75" customHeight="1" thickTop="1" thickBot="1" x14ac:dyDescent="0.25">
      <c r="A557" s="172" t="s">
        <v>196</v>
      </c>
      <c r="B557" s="531" t="s">
        <v>1058</v>
      </c>
      <c r="C557" s="531" t="s">
        <v>1</v>
      </c>
      <c r="D557" s="678" t="s">
        <v>1</v>
      </c>
      <c r="E557" s="785" t="s">
        <v>914</v>
      </c>
      <c r="F557" s="785"/>
      <c r="G557" s="785" t="s">
        <v>915</v>
      </c>
      <c r="H557" s="785"/>
      <c r="I557" s="785" t="s">
        <v>916</v>
      </c>
      <c r="J557" s="785"/>
    </row>
    <row r="558" spans="1:10" ht="13.5" thickTop="1" x14ac:dyDescent="0.2">
      <c r="A558" s="176" t="s">
        <v>0</v>
      </c>
      <c r="B558" s="764" t="s">
        <v>1114</v>
      </c>
      <c r="C558" s="764"/>
      <c r="D558" s="765"/>
      <c r="E558" s="766">
        <v>44</v>
      </c>
      <c r="F558" s="766"/>
      <c r="G558" s="766">
        <v>44</v>
      </c>
      <c r="H558" s="766"/>
      <c r="I558" s="766">
        <v>45</v>
      </c>
      <c r="J558" s="766"/>
    </row>
    <row r="559" spans="1:10" x14ac:dyDescent="0.2">
      <c r="A559" s="176" t="s">
        <v>93</v>
      </c>
      <c r="B559" s="764" t="s">
        <v>1116</v>
      </c>
      <c r="C559" s="764"/>
      <c r="D559" s="765"/>
      <c r="E559" s="766">
        <v>23</v>
      </c>
      <c r="F559" s="766"/>
      <c r="G559" s="766">
        <v>23</v>
      </c>
      <c r="H559" s="766"/>
      <c r="I559" s="766">
        <v>23</v>
      </c>
      <c r="J559" s="766"/>
    </row>
    <row r="560" spans="1:10" x14ac:dyDescent="0.2">
      <c r="A560" s="176" t="s">
        <v>94</v>
      </c>
      <c r="B560" s="764" t="s">
        <v>1117</v>
      </c>
      <c r="C560" s="764"/>
      <c r="D560" s="765"/>
      <c r="E560" s="766">
        <v>6</v>
      </c>
      <c r="F560" s="766"/>
      <c r="G560" s="766">
        <v>6</v>
      </c>
      <c r="H560" s="766"/>
      <c r="I560" s="766">
        <v>6</v>
      </c>
      <c r="J560" s="766"/>
    </row>
    <row r="561" spans="1:10" x14ac:dyDescent="0.2">
      <c r="A561" s="176" t="s">
        <v>95</v>
      </c>
      <c r="B561" s="764" t="s">
        <v>1115</v>
      </c>
      <c r="C561" s="764"/>
      <c r="D561" s="765"/>
      <c r="E561" s="766">
        <v>25</v>
      </c>
      <c r="F561" s="766"/>
      <c r="G561" s="766">
        <v>25</v>
      </c>
      <c r="H561" s="766"/>
      <c r="I561" s="766">
        <v>25</v>
      </c>
      <c r="J561" s="766"/>
    </row>
    <row r="562" spans="1:10" x14ac:dyDescent="0.2">
      <c r="A562" s="176" t="s">
        <v>96</v>
      </c>
      <c r="B562" s="764" t="s">
        <v>1118</v>
      </c>
      <c r="C562" s="764"/>
      <c r="D562" s="765"/>
      <c r="E562" s="766">
        <v>10</v>
      </c>
      <c r="F562" s="766"/>
      <c r="G562" s="766">
        <v>10</v>
      </c>
      <c r="H562" s="766"/>
      <c r="I562" s="766">
        <v>11</v>
      </c>
      <c r="J562" s="766"/>
    </row>
    <row r="563" spans="1:10" x14ac:dyDescent="0.2">
      <c r="A563" s="176" t="s">
        <v>97</v>
      </c>
      <c r="B563" s="714"/>
      <c r="C563" s="714"/>
      <c r="D563" s="715"/>
      <c r="E563" s="766"/>
      <c r="F563" s="766"/>
      <c r="G563" s="766"/>
      <c r="H563" s="766"/>
      <c r="I563" s="766"/>
      <c r="J563" s="766"/>
    </row>
    <row r="564" spans="1:10" x14ac:dyDescent="0.2">
      <c r="A564" s="176" t="s">
        <v>98</v>
      </c>
      <c r="B564" s="714"/>
      <c r="C564" s="714"/>
      <c r="D564" s="715"/>
      <c r="E564" s="766"/>
      <c r="F564" s="766"/>
      <c r="G564" s="766"/>
      <c r="H564" s="766"/>
      <c r="I564" s="766"/>
      <c r="J564" s="766"/>
    </row>
    <row r="565" spans="1:10" x14ac:dyDescent="0.2">
      <c r="A565" s="176" t="s">
        <v>127</v>
      </c>
      <c r="B565" s="714"/>
      <c r="C565" s="714"/>
      <c r="D565" s="715"/>
      <c r="E565" s="766"/>
      <c r="F565" s="766"/>
      <c r="G565" s="766"/>
      <c r="H565" s="766"/>
      <c r="I565" s="766"/>
      <c r="J565" s="766"/>
    </row>
    <row r="566" spans="1:10" x14ac:dyDescent="0.2">
      <c r="A566" s="176" t="s">
        <v>126</v>
      </c>
      <c r="B566" s="714"/>
      <c r="C566" s="714"/>
      <c r="D566" s="715"/>
      <c r="E566" s="766"/>
      <c r="F566" s="766"/>
      <c r="G566" s="766"/>
      <c r="H566" s="766"/>
      <c r="I566" s="766"/>
      <c r="J566" s="766"/>
    </row>
    <row r="567" spans="1:10" x14ac:dyDescent="0.2">
      <c r="A567" s="176" t="s">
        <v>128</v>
      </c>
      <c r="B567" s="714"/>
      <c r="C567" s="714"/>
      <c r="D567" s="715"/>
      <c r="E567" s="766"/>
      <c r="F567" s="766"/>
      <c r="G567" s="766"/>
      <c r="H567" s="766"/>
      <c r="I567" s="766"/>
      <c r="J567" s="766"/>
    </row>
    <row r="568" spans="1:10" x14ac:dyDescent="0.2">
      <c r="A568" s="176" t="s">
        <v>129</v>
      </c>
      <c r="B568" s="714"/>
      <c r="C568" s="714"/>
      <c r="D568" s="715"/>
      <c r="E568" s="766"/>
      <c r="F568" s="766"/>
      <c r="G568" s="766"/>
      <c r="H568" s="766"/>
      <c r="I568" s="766"/>
      <c r="J568" s="766"/>
    </row>
    <row r="569" spans="1:10" x14ac:dyDescent="0.2">
      <c r="A569" s="176" t="s">
        <v>69</v>
      </c>
      <c r="B569" s="714"/>
      <c r="C569" s="714"/>
      <c r="D569" s="715"/>
      <c r="E569" s="766"/>
      <c r="F569" s="766"/>
      <c r="G569" s="766"/>
      <c r="H569" s="766"/>
      <c r="I569" s="766"/>
      <c r="J569" s="766"/>
    </row>
    <row r="570" spans="1:10" ht="13.5" thickBot="1" x14ac:dyDescent="0.25">
      <c r="A570" s="176" t="s">
        <v>130</v>
      </c>
      <c r="B570" s="714"/>
      <c r="C570" s="714"/>
      <c r="D570" s="715"/>
      <c r="E570" s="776"/>
      <c r="F570" s="776"/>
      <c r="G570" s="776"/>
      <c r="H570" s="776"/>
      <c r="I570" s="776"/>
      <c r="J570" s="776"/>
    </row>
    <row r="571" spans="1:10" ht="14.25" thickTop="1" thickBot="1" x14ac:dyDescent="0.25">
      <c r="A571" s="172" t="s">
        <v>21</v>
      </c>
      <c r="B571" s="531" t="s">
        <v>202</v>
      </c>
      <c r="C571" s="531" t="s">
        <v>1</v>
      </c>
      <c r="D571" s="678" t="s">
        <v>1</v>
      </c>
      <c r="E571" s="777">
        <f>SUM(E558:F570)</f>
        <v>108</v>
      </c>
      <c r="F571" s="777"/>
      <c r="G571" s="777">
        <f t="shared" ref="G571" si="28">SUM(G558:H570)</f>
        <v>108</v>
      </c>
      <c r="H571" s="777"/>
      <c r="I571" s="784">
        <f t="shared" ref="I571" si="29">SUM(I558:J570)</f>
        <v>110</v>
      </c>
      <c r="J571" s="784"/>
    </row>
    <row r="572" spans="1:10" ht="13.5" thickTop="1" x14ac:dyDescent="0.2">
      <c r="E572" s="778" t="s">
        <v>917</v>
      </c>
      <c r="F572" s="778"/>
      <c r="G572" s="778" t="s">
        <v>918</v>
      </c>
      <c r="H572" s="778"/>
      <c r="I572" s="780"/>
      <c r="J572" s="781"/>
    </row>
    <row r="573" spans="1:10" ht="13.5" thickBot="1" x14ac:dyDescent="0.25">
      <c r="E573" s="779">
        <f>+E571/I571*100</f>
        <v>98.181818181818187</v>
      </c>
      <c r="F573" s="779"/>
      <c r="G573" s="779">
        <f>+G571/I571*100</f>
        <v>98.181818181818187</v>
      </c>
      <c r="H573" s="779"/>
      <c r="I573" s="782"/>
      <c r="J573" s="783"/>
    </row>
    <row r="574" spans="1:10" ht="13.5" thickTop="1" x14ac:dyDescent="0.2"/>
  </sheetData>
  <mergeCells count="1414">
    <mergeCell ref="E572:F572"/>
    <mergeCell ref="G572:H572"/>
    <mergeCell ref="E573:F573"/>
    <mergeCell ref="G573:H573"/>
    <mergeCell ref="A555:J555"/>
    <mergeCell ref="I572:J573"/>
    <mergeCell ref="G567:H567"/>
    <mergeCell ref="G568:H568"/>
    <mergeCell ref="G569:H569"/>
    <mergeCell ref="G570:H570"/>
    <mergeCell ref="G571:H571"/>
    <mergeCell ref="I559:J559"/>
    <mergeCell ref="I560:J560"/>
    <mergeCell ref="I561:J561"/>
    <mergeCell ref="I562:J562"/>
    <mergeCell ref="I563:J563"/>
    <mergeCell ref="I564:J564"/>
    <mergeCell ref="I565:J565"/>
    <mergeCell ref="I566:J566"/>
    <mergeCell ref="I567:J567"/>
    <mergeCell ref="I568:J568"/>
    <mergeCell ref="I569:J569"/>
    <mergeCell ref="I570:J570"/>
    <mergeCell ref="I571:J571"/>
    <mergeCell ref="B567:D567"/>
    <mergeCell ref="B568:D568"/>
    <mergeCell ref="B569:D569"/>
    <mergeCell ref="B570:D570"/>
    <mergeCell ref="B571:D571"/>
    <mergeCell ref="E557:F557"/>
    <mergeCell ref="G557:H557"/>
    <mergeCell ref="I557:J557"/>
    <mergeCell ref="G558:H558"/>
    <mergeCell ref="A556:J556"/>
    <mergeCell ref="I558:J558"/>
    <mergeCell ref="E559:F559"/>
    <mergeCell ref="E560:F560"/>
    <mergeCell ref="E561:F561"/>
    <mergeCell ref="E562:F562"/>
    <mergeCell ref="E563:F563"/>
    <mergeCell ref="E564:F564"/>
    <mergeCell ref="E565:F565"/>
    <mergeCell ref="E566:F566"/>
    <mergeCell ref="E567:F567"/>
    <mergeCell ref="E568:F568"/>
    <mergeCell ref="E569:F569"/>
    <mergeCell ref="E570:F570"/>
    <mergeCell ref="E571:F571"/>
    <mergeCell ref="G559:H559"/>
    <mergeCell ref="G560:H560"/>
    <mergeCell ref="G561:H561"/>
    <mergeCell ref="G562:H562"/>
    <mergeCell ref="G563:H563"/>
    <mergeCell ref="F550:F551"/>
    <mergeCell ref="G550:G551"/>
    <mergeCell ref="B557:D557"/>
    <mergeCell ref="B558:D558"/>
    <mergeCell ref="B559:D559"/>
    <mergeCell ref="B560:D560"/>
    <mergeCell ref="B561:D561"/>
    <mergeCell ref="B562:D562"/>
    <mergeCell ref="B563:D563"/>
    <mergeCell ref="B564:D564"/>
    <mergeCell ref="B565:D565"/>
    <mergeCell ref="B566:D566"/>
    <mergeCell ref="G564:H564"/>
    <mergeCell ref="G565:H565"/>
    <mergeCell ref="G566:H566"/>
    <mergeCell ref="A515:F515"/>
    <mergeCell ref="G508:H508"/>
    <mergeCell ref="B529:G529"/>
    <mergeCell ref="A521:E521"/>
    <mergeCell ref="A517:E517"/>
    <mergeCell ref="A518:E518"/>
    <mergeCell ref="A527:F527"/>
    <mergeCell ref="B530:B532"/>
    <mergeCell ref="C530:C532"/>
    <mergeCell ref="D530:D532"/>
    <mergeCell ref="E530:E532"/>
    <mergeCell ref="F530:F532"/>
    <mergeCell ref="H530:H532"/>
    <mergeCell ref="C534:F534"/>
    <mergeCell ref="G530:G532"/>
    <mergeCell ref="C541:D541"/>
    <mergeCell ref="E558:F558"/>
    <mergeCell ref="C509:J509"/>
    <mergeCell ref="C510:J510"/>
    <mergeCell ref="I504:J504"/>
    <mergeCell ref="I503:J503"/>
    <mergeCell ref="B547:B549"/>
    <mergeCell ref="C547:C549"/>
    <mergeCell ref="D547:D549"/>
    <mergeCell ref="E547:E549"/>
    <mergeCell ref="F547:F549"/>
    <mergeCell ref="G547:G549"/>
    <mergeCell ref="B504"/>
    <mergeCell ref="B507"/>
    <mergeCell ref="B508"/>
    <mergeCell ref="C508:D508"/>
    <mergeCell ref="E508:F508"/>
    <mergeCell ref="C506:D506"/>
    <mergeCell ref="E506:F506"/>
    <mergeCell ref="C504:D504"/>
    <mergeCell ref="E504:F504"/>
    <mergeCell ref="G504:H504"/>
    <mergeCell ref="C507:D507"/>
    <mergeCell ref="E507:F507"/>
    <mergeCell ref="G507:H507"/>
    <mergeCell ref="G506:H506"/>
    <mergeCell ref="C542:D542"/>
    <mergeCell ref="C543:D543"/>
    <mergeCell ref="F539:G539"/>
    <mergeCell ref="F540:G540"/>
    <mergeCell ref="E541:E542"/>
    <mergeCell ref="B546:G546"/>
    <mergeCell ref="C514:I514"/>
    <mergeCell ref="A496:E496"/>
    <mergeCell ref="A497:E497"/>
    <mergeCell ref="C505:J505"/>
    <mergeCell ref="I506:J506"/>
    <mergeCell ref="I507:J507"/>
    <mergeCell ref="I508:J508"/>
    <mergeCell ref="F491"/>
    <mergeCell ref="B492:E492"/>
    <mergeCell ref="B493:E493"/>
    <mergeCell ref="B494:E494"/>
    <mergeCell ref="B495:E495"/>
    <mergeCell ref="C503:D503"/>
    <mergeCell ref="E503:F503"/>
    <mergeCell ref="C502:J502"/>
    <mergeCell ref="F496"/>
    <mergeCell ref="F497"/>
    <mergeCell ref="B501:J501"/>
    <mergeCell ref="B500:J500"/>
    <mergeCell ref="B502:B503"/>
    <mergeCell ref="G503:H503"/>
    <mergeCell ref="B505:B506"/>
    <mergeCell ref="F461"/>
    <mergeCell ref="H467:I467"/>
    <mergeCell ref="J467:K467"/>
    <mergeCell ref="E466:F466"/>
    <mergeCell ref="G466"/>
    <mergeCell ref="H465:I466"/>
    <mergeCell ref="B482:E482"/>
    <mergeCell ref="A491:E491"/>
    <mergeCell ref="B483:E483"/>
    <mergeCell ref="B484:E484"/>
    <mergeCell ref="B485:E485"/>
    <mergeCell ref="B486:E486"/>
    <mergeCell ref="B487:E487"/>
    <mergeCell ref="B488:E488"/>
    <mergeCell ref="B489:E489"/>
    <mergeCell ref="B490:E490"/>
    <mergeCell ref="A478:F478"/>
    <mergeCell ref="A480:F480"/>
    <mergeCell ref="A481:F481"/>
    <mergeCell ref="A472"/>
    <mergeCell ref="C472:D472"/>
    <mergeCell ref="E472:F472"/>
    <mergeCell ref="B457:E457"/>
    <mergeCell ref="C467:D467"/>
    <mergeCell ref="E467:F467"/>
    <mergeCell ref="F458"/>
    <mergeCell ref="F459"/>
    <mergeCell ref="B455:E455"/>
    <mergeCell ref="B456:E456"/>
    <mergeCell ref="B471"/>
    <mergeCell ref="C471:D471"/>
    <mergeCell ref="E471:F471"/>
    <mergeCell ref="A471"/>
    <mergeCell ref="A470:F470"/>
    <mergeCell ref="B452:E452"/>
    <mergeCell ref="B454:E454"/>
    <mergeCell ref="F453"/>
    <mergeCell ref="L465:M466"/>
    <mergeCell ref="A468:B468"/>
    <mergeCell ref="C468:G468"/>
    <mergeCell ref="H468:I468"/>
    <mergeCell ref="A467"/>
    <mergeCell ref="L467:M467"/>
    <mergeCell ref="E465:G465"/>
    <mergeCell ref="B466"/>
    <mergeCell ref="C466:D466"/>
    <mergeCell ref="A458:E458"/>
    <mergeCell ref="A459:E459"/>
    <mergeCell ref="A460:E460"/>
    <mergeCell ref="A461:E461"/>
    <mergeCell ref="J465:K466"/>
    <mergeCell ref="F460"/>
    <mergeCell ref="A465:A466"/>
    <mergeCell ref="B465:D465"/>
    <mergeCell ref="A440:F440"/>
    <mergeCell ref="A442:F442"/>
    <mergeCell ref="A443:F443"/>
    <mergeCell ref="B444:E444"/>
    <mergeCell ref="A453:E453"/>
    <mergeCell ref="B447:E447"/>
    <mergeCell ref="B448:E448"/>
    <mergeCell ref="B449:E449"/>
    <mergeCell ref="F436"/>
    <mergeCell ref="B450:E450"/>
    <mergeCell ref="B451:E451"/>
    <mergeCell ref="G436"/>
    <mergeCell ref="A437"/>
    <mergeCell ref="B437:D437"/>
    <mergeCell ref="F437"/>
    <mergeCell ref="B445:E445"/>
    <mergeCell ref="B446:E446"/>
    <mergeCell ref="B433:D433"/>
    <mergeCell ref="B434:D434"/>
    <mergeCell ref="A435"/>
    <mergeCell ref="B435:D435"/>
    <mergeCell ref="E435"/>
    <mergeCell ref="A436"/>
    <mergeCell ref="B436:D436"/>
    <mergeCell ref="B427:D427"/>
    <mergeCell ref="B428:D428"/>
    <mergeCell ref="B429:D429"/>
    <mergeCell ref="B430:D430"/>
    <mergeCell ref="B431:D431"/>
    <mergeCell ref="B432:D432"/>
    <mergeCell ref="A424:K424"/>
    <mergeCell ref="A425:K425"/>
    <mergeCell ref="A426"/>
    <mergeCell ref="B426:D426"/>
    <mergeCell ref="E426"/>
    <mergeCell ref="F426"/>
    <mergeCell ref="J426"/>
    <mergeCell ref="F421"/>
    <mergeCell ref="G421"/>
    <mergeCell ref="A422"/>
    <mergeCell ref="B422:D422"/>
    <mergeCell ref="F422"/>
    <mergeCell ref="G422"/>
    <mergeCell ref="B419:D419"/>
    <mergeCell ref="A420"/>
    <mergeCell ref="B420:D420"/>
    <mergeCell ref="E420"/>
    <mergeCell ref="A421"/>
    <mergeCell ref="B421:D421"/>
    <mergeCell ref="A413:K413"/>
    <mergeCell ref="A415"/>
    <mergeCell ref="B415:D415"/>
    <mergeCell ref="E415"/>
    <mergeCell ref="F415"/>
    <mergeCell ref="J415"/>
    <mergeCell ref="B416:D416"/>
    <mergeCell ref="B417:D417"/>
    <mergeCell ref="B418:D418"/>
    <mergeCell ref="A414:J414"/>
    <mergeCell ref="F410"/>
    <mergeCell ref="G410"/>
    <mergeCell ref="A411"/>
    <mergeCell ref="B411:D411"/>
    <mergeCell ref="F411"/>
    <mergeCell ref="G411"/>
    <mergeCell ref="B408:D408"/>
    <mergeCell ref="A409"/>
    <mergeCell ref="B409:D409"/>
    <mergeCell ref="E409"/>
    <mergeCell ref="A410"/>
    <mergeCell ref="B410:D410"/>
    <mergeCell ref="B402:D402"/>
    <mergeCell ref="B403:D403"/>
    <mergeCell ref="B404:D404"/>
    <mergeCell ref="B405:D405"/>
    <mergeCell ref="B406:D406"/>
    <mergeCell ref="B407:D407"/>
    <mergeCell ref="B396:D396"/>
    <mergeCell ref="B397:D397"/>
    <mergeCell ref="B398:D398"/>
    <mergeCell ref="B399:D399"/>
    <mergeCell ref="B400:D400"/>
    <mergeCell ref="B401:D401"/>
    <mergeCell ref="A395"/>
    <mergeCell ref="B395:D395"/>
    <mergeCell ref="E395"/>
    <mergeCell ref="F395"/>
    <mergeCell ref="J395"/>
    <mergeCell ref="A373:A374"/>
    <mergeCell ref="B373:B374"/>
    <mergeCell ref="C373:D373"/>
    <mergeCell ref="A388:B388"/>
    <mergeCell ref="A392:F392"/>
    <mergeCell ref="A393:K393"/>
    <mergeCell ref="A394:J394"/>
    <mergeCell ref="B366"/>
    <mergeCell ref="A367:B367"/>
    <mergeCell ref="A364:A366"/>
    <mergeCell ref="A368:B368"/>
    <mergeCell ref="A371:D371"/>
    <mergeCell ref="A372:D372"/>
    <mergeCell ref="B361"/>
    <mergeCell ref="B362"/>
    <mergeCell ref="A363:B363"/>
    <mergeCell ref="A357:A362"/>
    <mergeCell ref="B364"/>
    <mergeCell ref="B365"/>
    <mergeCell ref="A356:B356"/>
    <mergeCell ref="A352:A355"/>
    <mergeCell ref="B357"/>
    <mergeCell ref="B358"/>
    <mergeCell ref="B359"/>
    <mergeCell ref="B360"/>
    <mergeCell ref="A351:B351"/>
    <mergeCell ref="A343:A350"/>
    <mergeCell ref="B352"/>
    <mergeCell ref="B353"/>
    <mergeCell ref="B354"/>
    <mergeCell ref="B355"/>
    <mergeCell ref="B345"/>
    <mergeCell ref="B346"/>
    <mergeCell ref="B347"/>
    <mergeCell ref="B348"/>
    <mergeCell ref="B349"/>
    <mergeCell ref="B350"/>
    <mergeCell ref="B340"/>
    <mergeCell ref="B341"/>
    <mergeCell ref="A342:B342"/>
    <mergeCell ref="A334:A341"/>
    <mergeCell ref="B343"/>
    <mergeCell ref="B344"/>
    <mergeCell ref="B334"/>
    <mergeCell ref="B335"/>
    <mergeCell ref="B336"/>
    <mergeCell ref="B337"/>
    <mergeCell ref="B338"/>
    <mergeCell ref="B339"/>
    <mergeCell ref="B328"/>
    <mergeCell ref="B329"/>
    <mergeCell ref="B330"/>
    <mergeCell ref="B331"/>
    <mergeCell ref="B332"/>
    <mergeCell ref="A333:B333"/>
    <mergeCell ref="A328:A332"/>
    <mergeCell ref="B322"/>
    <mergeCell ref="B323"/>
    <mergeCell ref="B324"/>
    <mergeCell ref="B325"/>
    <mergeCell ref="B326"/>
    <mergeCell ref="A327:B327"/>
    <mergeCell ref="A322:A326"/>
    <mergeCell ref="B317"/>
    <mergeCell ref="B318"/>
    <mergeCell ref="B319"/>
    <mergeCell ref="B320"/>
    <mergeCell ref="A321:B321"/>
    <mergeCell ref="A317:A320"/>
    <mergeCell ref="B312"/>
    <mergeCell ref="B313"/>
    <mergeCell ref="B314"/>
    <mergeCell ref="B315"/>
    <mergeCell ref="A316:B316"/>
    <mergeCell ref="A309:A315"/>
    <mergeCell ref="B307"/>
    <mergeCell ref="A308:B308"/>
    <mergeCell ref="A304:A307"/>
    <mergeCell ref="B309"/>
    <mergeCell ref="B310"/>
    <mergeCell ref="B311"/>
    <mergeCell ref="B302"/>
    <mergeCell ref="A303:B303"/>
    <mergeCell ref="A296:A302"/>
    <mergeCell ref="B304"/>
    <mergeCell ref="B305"/>
    <mergeCell ref="B306"/>
    <mergeCell ref="B296"/>
    <mergeCell ref="B297"/>
    <mergeCell ref="B298"/>
    <mergeCell ref="B299"/>
    <mergeCell ref="B300"/>
    <mergeCell ref="B301"/>
    <mergeCell ref="B291"/>
    <mergeCell ref="B292"/>
    <mergeCell ref="B293"/>
    <mergeCell ref="B294"/>
    <mergeCell ref="A295:B295"/>
    <mergeCell ref="A291:A294"/>
    <mergeCell ref="B286"/>
    <mergeCell ref="B287"/>
    <mergeCell ref="B288"/>
    <mergeCell ref="B289"/>
    <mergeCell ref="A290:B290"/>
    <mergeCell ref="A286:A289"/>
    <mergeCell ref="A279:C279"/>
    <mergeCell ref="A281:N281"/>
    <mergeCell ref="A282:N282"/>
    <mergeCell ref="A283:B285"/>
    <mergeCell ref="C283:L283"/>
    <mergeCell ref="M283:M284"/>
    <mergeCell ref="N283:N285"/>
    <mergeCell ref="A259:F259"/>
    <mergeCell ref="A261:E261"/>
    <mergeCell ref="A262:E262"/>
    <mergeCell ref="A263:A264"/>
    <mergeCell ref="B263:B264"/>
    <mergeCell ref="C263:C264"/>
    <mergeCell ref="D263:E263"/>
    <mergeCell ref="A251:F251"/>
    <mergeCell ref="A252:F252"/>
    <mergeCell ref="E253:F253"/>
    <mergeCell ref="A255:F255"/>
    <mergeCell ref="D247"/>
    <mergeCell ref="E247:F247"/>
    <mergeCell ref="D254"/>
    <mergeCell ref="E254:F254"/>
    <mergeCell ref="A238:F238"/>
    <mergeCell ref="A239:F239"/>
    <mergeCell ref="A244:F244"/>
    <mergeCell ref="A245:F245"/>
    <mergeCell ref="E246:F246"/>
    <mergeCell ref="A248:F248"/>
    <mergeCell ref="E241:H241"/>
    <mergeCell ref="A232:F232"/>
    <mergeCell ref="A233:F233"/>
    <mergeCell ref="A234"/>
    <mergeCell ref="B234"/>
    <mergeCell ref="C234"/>
    <mergeCell ref="D234"/>
    <mergeCell ref="A225:F225"/>
    <mergeCell ref="A226:F226"/>
    <mergeCell ref="A227:B227"/>
    <mergeCell ref="C227:D227"/>
    <mergeCell ref="E227:E228"/>
    <mergeCell ref="F227:F228"/>
    <mergeCell ref="A218:F218"/>
    <mergeCell ref="A219:F219"/>
    <mergeCell ref="A220:B220"/>
    <mergeCell ref="C220:D220"/>
    <mergeCell ref="E220:E221"/>
    <mergeCell ref="F220:F221"/>
    <mergeCell ref="A208:B208"/>
    <mergeCell ref="A209:F209"/>
    <mergeCell ref="A211:F211"/>
    <mergeCell ref="A212:F212"/>
    <mergeCell ref="A213:B213"/>
    <mergeCell ref="C213:D213"/>
    <mergeCell ref="E213:E214"/>
    <mergeCell ref="F213:F214"/>
    <mergeCell ref="A204"/>
    <mergeCell ref="B204:D204"/>
    <mergeCell ref="H204:M204"/>
    <mergeCell ref="A205"/>
    <mergeCell ref="B205:D205"/>
    <mergeCell ref="H205:M205"/>
    <mergeCell ref="J202"/>
    <mergeCell ref="K202"/>
    <mergeCell ref="L202"/>
    <mergeCell ref="M202"/>
    <mergeCell ref="A203"/>
    <mergeCell ref="B203:D203"/>
    <mergeCell ref="H203:M203"/>
    <mergeCell ref="J201"/>
    <mergeCell ref="K201"/>
    <mergeCell ref="L201"/>
    <mergeCell ref="M201"/>
    <mergeCell ref="A202"/>
    <mergeCell ref="B202:D202"/>
    <mergeCell ref="E202"/>
    <mergeCell ref="F202"/>
    <mergeCell ref="G202"/>
    <mergeCell ref="H202:I202"/>
    <mergeCell ref="J200"/>
    <mergeCell ref="K200"/>
    <mergeCell ref="L200"/>
    <mergeCell ref="M200"/>
    <mergeCell ref="A201"/>
    <mergeCell ref="B201:D201"/>
    <mergeCell ref="E201"/>
    <mergeCell ref="F201"/>
    <mergeCell ref="G201"/>
    <mergeCell ref="H201:I201"/>
    <mergeCell ref="J199"/>
    <mergeCell ref="K199"/>
    <mergeCell ref="L199"/>
    <mergeCell ref="M199"/>
    <mergeCell ref="A200"/>
    <mergeCell ref="B200:D200"/>
    <mergeCell ref="E200"/>
    <mergeCell ref="F200"/>
    <mergeCell ref="G200"/>
    <mergeCell ref="H200:I200"/>
    <mergeCell ref="J198"/>
    <mergeCell ref="K198"/>
    <mergeCell ref="L198"/>
    <mergeCell ref="M198"/>
    <mergeCell ref="A199"/>
    <mergeCell ref="B199:D199"/>
    <mergeCell ref="E199"/>
    <mergeCell ref="F199"/>
    <mergeCell ref="G199"/>
    <mergeCell ref="H199:I199"/>
    <mergeCell ref="J197"/>
    <mergeCell ref="K197"/>
    <mergeCell ref="L197"/>
    <mergeCell ref="M197"/>
    <mergeCell ref="A198"/>
    <mergeCell ref="B198:D198"/>
    <mergeCell ref="E198"/>
    <mergeCell ref="F198"/>
    <mergeCell ref="G198"/>
    <mergeCell ref="H198:I198"/>
    <mergeCell ref="J196"/>
    <mergeCell ref="K196"/>
    <mergeCell ref="L196"/>
    <mergeCell ref="M196"/>
    <mergeCell ref="A197"/>
    <mergeCell ref="B197:D197"/>
    <mergeCell ref="E197"/>
    <mergeCell ref="F197"/>
    <mergeCell ref="G197"/>
    <mergeCell ref="H197:I197"/>
    <mergeCell ref="J195"/>
    <mergeCell ref="K195"/>
    <mergeCell ref="L195"/>
    <mergeCell ref="M195"/>
    <mergeCell ref="A196"/>
    <mergeCell ref="B196:D196"/>
    <mergeCell ref="E196"/>
    <mergeCell ref="F196"/>
    <mergeCell ref="G196"/>
    <mergeCell ref="H196:I196"/>
    <mergeCell ref="A195"/>
    <mergeCell ref="B195:D195"/>
    <mergeCell ref="E195"/>
    <mergeCell ref="F195"/>
    <mergeCell ref="G195"/>
    <mergeCell ref="H195:I195"/>
    <mergeCell ref="A192:K192"/>
    <mergeCell ref="A193:K193"/>
    <mergeCell ref="A194"/>
    <mergeCell ref="B194:D194"/>
    <mergeCell ref="H194:I194"/>
    <mergeCell ref="M194"/>
    <mergeCell ref="A188"/>
    <mergeCell ref="B188:D188"/>
    <mergeCell ref="H188:M188"/>
    <mergeCell ref="A189"/>
    <mergeCell ref="B189:D189"/>
    <mergeCell ref="H189:M189"/>
    <mergeCell ref="J186"/>
    <mergeCell ref="K186"/>
    <mergeCell ref="L186"/>
    <mergeCell ref="M186"/>
    <mergeCell ref="A187"/>
    <mergeCell ref="B187:D187"/>
    <mergeCell ref="H187:M187"/>
    <mergeCell ref="A186"/>
    <mergeCell ref="B186:D186"/>
    <mergeCell ref="E186"/>
    <mergeCell ref="F186"/>
    <mergeCell ref="G186"/>
    <mergeCell ref="H186:I186"/>
    <mergeCell ref="A178"/>
    <mergeCell ref="B178:D178"/>
    <mergeCell ref="H178:M178"/>
    <mergeCell ref="A181:K181"/>
    <mergeCell ref="A182:K182"/>
    <mergeCell ref="A183"/>
    <mergeCell ref="B183:D183"/>
    <mergeCell ref="H183:I183"/>
    <mergeCell ref="M183"/>
    <mergeCell ref="M175"/>
    <mergeCell ref="A176"/>
    <mergeCell ref="B176:D176"/>
    <mergeCell ref="H176:M176"/>
    <mergeCell ref="A177"/>
    <mergeCell ref="B177:D177"/>
    <mergeCell ref="H177:M177"/>
    <mergeCell ref="M174"/>
    <mergeCell ref="A175"/>
    <mergeCell ref="B175:D175"/>
    <mergeCell ref="E175"/>
    <mergeCell ref="F175"/>
    <mergeCell ref="G175"/>
    <mergeCell ref="H175:I175"/>
    <mergeCell ref="J175"/>
    <mergeCell ref="K175"/>
    <mergeCell ref="L175"/>
    <mergeCell ref="M173"/>
    <mergeCell ref="A174"/>
    <mergeCell ref="B174:D174"/>
    <mergeCell ref="E174"/>
    <mergeCell ref="F174"/>
    <mergeCell ref="G174"/>
    <mergeCell ref="H174:I174"/>
    <mergeCell ref="J174"/>
    <mergeCell ref="K174"/>
    <mergeCell ref="L174"/>
    <mergeCell ref="M172"/>
    <mergeCell ref="A173"/>
    <mergeCell ref="B173:D173"/>
    <mergeCell ref="E173"/>
    <mergeCell ref="F173"/>
    <mergeCell ref="G173"/>
    <mergeCell ref="H173:I173"/>
    <mergeCell ref="J173"/>
    <mergeCell ref="K173"/>
    <mergeCell ref="L173"/>
    <mergeCell ref="M171"/>
    <mergeCell ref="A172"/>
    <mergeCell ref="B172:D172"/>
    <mergeCell ref="E172"/>
    <mergeCell ref="F172"/>
    <mergeCell ref="G172"/>
    <mergeCell ref="H172:I172"/>
    <mergeCell ref="J172"/>
    <mergeCell ref="K172"/>
    <mergeCell ref="L172"/>
    <mergeCell ref="M170"/>
    <mergeCell ref="A171"/>
    <mergeCell ref="B171:D171"/>
    <mergeCell ref="E171"/>
    <mergeCell ref="F171"/>
    <mergeCell ref="G171"/>
    <mergeCell ref="H171:I171"/>
    <mergeCell ref="J171"/>
    <mergeCell ref="K171"/>
    <mergeCell ref="L171"/>
    <mergeCell ref="M169"/>
    <mergeCell ref="A170"/>
    <mergeCell ref="B170:D170"/>
    <mergeCell ref="E170"/>
    <mergeCell ref="F170"/>
    <mergeCell ref="G170"/>
    <mergeCell ref="H170:I170"/>
    <mergeCell ref="J170"/>
    <mergeCell ref="K170"/>
    <mergeCell ref="L170"/>
    <mergeCell ref="M168"/>
    <mergeCell ref="A169"/>
    <mergeCell ref="B169:D169"/>
    <mergeCell ref="E169"/>
    <mergeCell ref="F169"/>
    <mergeCell ref="G169"/>
    <mergeCell ref="H169:I169"/>
    <mergeCell ref="J169"/>
    <mergeCell ref="K169"/>
    <mergeCell ref="L169"/>
    <mergeCell ref="M167"/>
    <mergeCell ref="A168"/>
    <mergeCell ref="B168:D168"/>
    <mergeCell ref="E168"/>
    <mergeCell ref="F168"/>
    <mergeCell ref="G168"/>
    <mergeCell ref="H168:I168"/>
    <mergeCell ref="J168"/>
    <mergeCell ref="K168"/>
    <mergeCell ref="L168"/>
    <mergeCell ref="M166"/>
    <mergeCell ref="A167"/>
    <mergeCell ref="B167:D167"/>
    <mergeCell ref="E167"/>
    <mergeCell ref="F167"/>
    <mergeCell ref="G167"/>
    <mergeCell ref="H167:I167"/>
    <mergeCell ref="J167"/>
    <mergeCell ref="K167"/>
    <mergeCell ref="L167"/>
    <mergeCell ref="M165"/>
    <mergeCell ref="A166"/>
    <mergeCell ref="B166:D166"/>
    <mergeCell ref="E166"/>
    <mergeCell ref="F166"/>
    <mergeCell ref="G166"/>
    <mergeCell ref="H166:I166"/>
    <mergeCell ref="J166"/>
    <mergeCell ref="K166"/>
    <mergeCell ref="L166"/>
    <mergeCell ref="M164"/>
    <mergeCell ref="A165"/>
    <mergeCell ref="B165:D165"/>
    <mergeCell ref="E165"/>
    <mergeCell ref="F165"/>
    <mergeCell ref="G165"/>
    <mergeCell ref="H165:I165"/>
    <mergeCell ref="J165"/>
    <mergeCell ref="K165"/>
    <mergeCell ref="L165"/>
    <mergeCell ref="M163"/>
    <mergeCell ref="A164"/>
    <mergeCell ref="B164:D164"/>
    <mergeCell ref="E164"/>
    <mergeCell ref="F164"/>
    <mergeCell ref="G164"/>
    <mergeCell ref="H164:I164"/>
    <mergeCell ref="J164"/>
    <mergeCell ref="K164"/>
    <mergeCell ref="L164"/>
    <mergeCell ref="M162"/>
    <mergeCell ref="A163"/>
    <mergeCell ref="B163:D163"/>
    <mergeCell ref="E163"/>
    <mergeCell ref="F163"/>
    <mergeCell ref="G163"/>
    <mergeCell ref="H163:I163"/>
    <mergeCell ref="J163"/>
    <mergeCell ref="K163"/>
    <mergeCell ref="L163"/>
    <mergeCell ref="A157:B157"/>
    <mergeCell ref="A158:F158"/>
    <mergeCell ref="A160:K160"/>
    <mergeCell ref="A161:K161"/>
    <mergeCell ref="A162"/>
    <mergeCell ref="B162:D162"/>
    <mergeCell ref="H162:I162"/>
    <mergeCell ref="H154:I154"/>
    <mergeCell ref="J154:K154"/>
    <mergeCell ref="B155:D155"/>
    <mergeCell ref="E155"/>
    <mergeCell ref="F155"/>
    <mergeCell ref="H155:I155"/>
    <mergeCell ref="J155:K155"/>
    <mergeCell ref="A153"/>
    <mergeCell ref="B153:D153"/>
    <mergeCell ref="E153"/>
    <mergeCell ref="H153:I153"/>
    <mergeCell ref="J153:K153"/>
    <mergeCell ref="B154:D154"/>
    <mergeCell ref="E154"/>
    <mergeCell ref="F154"/>
    <mergeCell ref="G154"/>
    <mergeCell ref="J151"/>
    <mergeCell ref="K151"/>
    <mergeCell ref="A152"/>
    <mergeCell ref="B152:D152"/>
    <mergeCell ref="E152"/>
    <mergeCell ref="F152"/>
    <mergeCell ref="G152"/>
    <mergeCell ref="H152:I152"/>
    <mergeCell ref="J152"/>
    <mergeCell ref="K152"/>
    <mergeCell ref="A151"/>
    <mergeCell ref="B151:D151"/>
    <mergeCell ref="E151"/>
    <mergeCell ref="F151"/>
    <mergeCell ref="G151"/>
    <mergeCell ref="H151:I151"/>
    <mergeCell ref="J149"/>
    <mergeCell ref="K149"/>
    <mergeCell ref="A150"/>
    <mergeCell ref="B150:D150"/>
    <mergeCell ref="E150"/>
    <mergeCell ref="F150"/>
    <mergeCell ref="G150"/>
    <mergeCell ref="H150:I150"/>
    <mergeCell ref="J150"/>
    <mergeCell ref="K150"/>
    <mergeCell ref="A149"/>
    <mergeCell ref="B149:D149"/>
    <mergeCell ref="E149"/>
    <mergeCell ref="F149"/>
    <mergeCell ref="G149"/>
    <mergeCell ref="H149:I149"/>
    <mergeCell ref="J147"/>
    <mergeCell ref="K147"/>
    <mergeCell ref="A148"/>
    <mergeCell ref="B148:D148"/>
    <mergeCell ref="E148"/>
    <mergeCell ref="F148"/>
    <mergeCell ref="G148"/>
    <mergeCell ref="H148:I148"/>
    <mergeCell ref="J148"/>
    <mergeCell ref="K148"/>
    <mergeCell ref="A147"/>
    <mergeCell ref="B147:D147"/>
    <mergeCell ref="H147:I147"/>
    <mergeCell ref="J145"/>
    <mergeCell ref="K145"/>
    <mergeCell ref="A146"/>
    <mergeCell ref="B146:D146"/>
    <mergeCell ref="H146:I146"/>
    <mergeCell ref="J146"/>
    <mergeCell ref="K146"/>
    <mergeCell ref="A145"/>
    <mergeCell ref="B145:D145"/>
    <mergeCell ref="H145:I145"/>
    <mergeCell ref="A142:K142"/>
    <mergeCell ref="A143:K143"/>
    <mergeCell ref="A144"/>
    <mergeCell ref="B144:D144"/>
    <mergeCell ref="E144"/>
    <mergeCell ref="F144"/>
    <mergeCell ref="H144:I144"/>
    <mergeCell ref="K144"/>
    <mergeCell ref="B139:D139"/>
    <mergeCell ref="E139"/>
    <mergeCell ref="F139"/>
    <mergeCell ref="G139"/>
    <mergeCell ref="H139:I139"/>
    <mergeCell ref="J139:K139"/>
    <mergeCell ref="B138:D138"/>
    <mergeCell ref="E138"/>
    <mergeCell ref="F138"/>
    <mergeCell ref="G138"/>
    <mergeCell ref="H138:I138"/>
    <mergeCell ref="J138:K138"/>
    <mergeCell ref="J136"/>
    <mergeCell ref="K136"/>
    <mergeCell ref="A137"/>
    <mergeCell ref="B137:D137"/>
    <mergeCell ref="E137"/>
    <mergeCell ref="H137:I137"/>
    <mergeCell ref="J137:K137"/>
    <mergeCell ref="A136"/>
    <mergeCell ref="B136:D136"/>
    <mergeCell ref="E136"/>
    <mergeCell ref="F136"/>
    <mergeCell ref="G136"/>
    <mergeCell ref="H136:I136"/>
    <mergeCell ref="A131:K131"/>
    <mergeCell ref="A132:K132"/>
    <mergeCell ref="A133"/>
    <mergeCell ref="B133:D133"/>
    <mergeCell ref="E133"/>
    <mergeCell ref="F133"/>
    <mergeCell ref="H133:I133"/>
    <mergeCell ref="K133"/>
    <mergeCell ref="B135:D135"/>
    <mergeCell ref="H135:I135"/>
    <mergeCell ref="B128:D128"/>
    <mergeCell ref="E128"/>
    <mergeCell ref="F128"/>
    <mergeCell ref="G128"/>
    <mergeCell ref="H128:I128"/>
    <mergeCell ref="J128:K128"/>
    <mergeCell ref="B127:D127"/>
    <mergeCell ref="E127"/>
    <mergeCell ref="F127"/>
    <mergeCell ref="G127"/>
    <mergeCell ref="H127:I127"/>
    <mergeCell ref="J127:K127"/>
    <mergeCell ref="K125"/>
    <mergeCell ref="A126"/>
    <mergeCell ref="B126:D126"/>
    <mergeCell ref="E126"/>
    <mergeCell ref="G126"/>
    <mergeCell ref="H126:I126"/>
    <mergeCell ref="J126:K126"/>
    <mergeCell ref="A125"/>
    <mergeCell ref="B125:D125"/>
    <mergeCell ref="F125"/>
    <mergeCell ref="K124"/>
    <mergeCell ref="A123"/>
    <mergeCell ref="G125"/>
    <mergeCell ref="H125:I125"/>
    <mergeCell ref="J123"/>
    <mergeCell ref="B123:D123"/>
    <mergeCell ref="F123"/>
    <mergeCell ref="G123"/>
    <mergeCell ref="H123:I123"/>
    <mergeCell ref="J125"/>
    <mergeCell ref="K122"/>
    <mergeCell ref="A121"/>
    <mergeCell ref="B121:D121"/>
    <mergeCell ref="K123"/>
    <mergeCell ref="A124"/>
    <mergeCell ref="B124:D124"/>
    <mergeCell ref="F124"/>
    <mergeCell ref="G124"/>
    <mergeCell ref="H124:I124"/>
    <mergeCell ref="J124"/>
    <mergeCell ref="A122"/>
    <mergeCell ref="B122:D122"/>
    <mergeCell ref="F122"/>
    <mergeCell ref="G122"/>
    <mergeCell ref="H122:I122"/>
    <mergeCell ref="J122"/>
    <mergeCell ref="A120"/>
    <mergeCell ref="B120:D120"/>
    <mergeCell ref="F120"/>
    <mergeCell ref="G120"/>
    <mergeCell ref="H120:I120"/>
    <mergeCell ref="K121"/>
    <mergeCell ref="J119"/>
    <mergeCell ref="F121"/>
    <mergeCell ref="G121"/>
    <mergeCell ref="H121:I121"/>
    <mergeCell ref="J121"/>
    <mergeCell ref="K119"/>
    <mergeCell ref="K118"/>
    <mergeCell ref="A117"/>
    <mergeCell ref="B117:D117"/>
    <mergeCell ref="J120"/>
    <mergeCell ref="K120"/>
    <mergeCell ref="A119"/>
    <mergeCell ref="B119:D119"/>
    <mergeCell ref="F119"/>
    <mergeCell ref="G119"/>
    <mergeCell ref="H119:I119"/>
    <mergeCell ref="A118"/>
    <mergeCell ref="B118:D118"/>
    <mergeCell ref="F118"/>
    <mergeCell ref="G118"/>
    <mergeCell ref="H118:I118"/>
    <mergeCell ref="J118"/>
    <mergeCell ref="F117"/>
    <mergeCell ref="G117"/>
    <mergeCell ref="H117:I117"/>
    <mergeCell ref="J117"/>
    <mergeCell ref="J115"/>
    <mergeCell ref="K115"/>
    <mergeCell ref="K116"/>
    <mergeCell ref="K117"/>
    <mergeCell ref="A116"/>
    <mergeCell ref="B116:D116"/>
    <mergeCell ref="F116"/>
    <mergeCell ref="G116"/>
    <mergeCell ref="H116:I116"/>
    <mergeCell ref="J116"/>
    <mergeCell ref="A115"/>
    <mergeCell ref="B115:D115"/>
    <mergeCell ref="E115"/>
    <mergeCell ref="F115"/>
    <mergeCell ref="G115"/>
    <mergeCell ref="H115:I115"/>
    <mergeCell ref="K113"/>
    <mergeCell ref="A114"/>
    <mergeCell ref="B114:D114"/>
    <mergeCell ref="F114"/>
    <mergeCell ref="G114"/>
    <mergeCell ref="H114:I114"/>
    <mergeCell ref="J114"/>
    <mergeCell ref="K114"/>
    <mergeCell ref="A113"/>
    <mergeCell ref="B113:D113"/>
    <mergeCell ref="H113:I113"/>
    <mergeCell ref="J113"/>
    <mergeCell ref="A112"/>
    <mergeCell ref="B112:D112"/>
    <mergeCell ref="E112"/>
    <mergeCell ref="F112"/>
    <mergeCell ref="H112:I112"/>
    <mergeCell ref="K112"/>
    <mergeCell ref="I104"/>
    <mergeCell ref="J104"/>
    <mergeCell ref="A107:B107"/>
    <mergeCell ref="A108:F108"/>
    <mergeCell ref="A110:K110"/>
    <mergeCell ref="A111:K111"/>
    <mergeCell ref="G103"/>
    <mergeCell ref="H103"/>
    <mergeCell ref="I103"/>
    <mergeCell ref="J103"/>
    <mergeCell ref="A104"/>
    <mergeCell ref="B104:D104"/>
    <mergeCell ref="E104"/>
    <mergeCell ref="F104"/>
    <mergeCell ref="G104"/>
    <mergeCell ref="H104"/>
    <mergeCell ref="I101"/>
    <mergeCell ref="J101"/>
    <mergeCell ref="A102"/>
    <mergeCell ref="B102:D102"/>
    <mergeCell ref="E102"/>
    <mergeCell ref="E240:H240"/>
    <mergeCell ref="A103"/>
    <mergeCell ref="B103:D103"/>
    <mergeCell ref="E103"/>
    <mergeCell ref="F103"/>
    <mergeCell ref="A101"/>
    <mergeCell ref="B101:D101"/>
    <mergeCell ref="E101"/>
    <mergeCell ref="F101"/>
    <mergeCell ref="G101"/>
    <mergeCell ref="H101"/>
    <mergeCell ref="I99"/>
    <mergeCell ref="J99"/>
    <mergeCell ref="A100"/>
    <mergeCell ref="B100:D100"/>
    <mergeCell ref="E100"/>
    <mergeCell ref="F100"/>
    <mergeCell ref="G100"/>
    <mergeCell ref="H100"/>
    <mergeCell ref="I100"/>
    <mergeCell ref="J100"/>
    <mergeCell ref="A99"/>
    <mergeCell ref="B99:D99"/>
    <mergeCell ref="E99"/>
    <mergeCell ref="F99"/>
    <mergeCell ref="G99"/>
    <mergeCell ref="H99"/>
    <mergeCell ref="A98"/>
    <mergeCell ref="B98:D98"/>
    <mergeCell ref="E98"/>
    <mergeCell ref="F98"/>
    <mergeCell ref="G98"/>
    <mergeCell ref="H98"/>
    <mergeCell ref="I98"/>
    <mergeCell ref="J98"/>
    <mergeCell ref="A97"/>
    <mergeCell ref="B97:D97"/>
    <mergeCell ref="E97"/>
    <mergeCell ref="F97"/>
    <mergeCell ref="G97"/>
    <mergeCell ref="H97"/>
    <mergeCell ref="I95"/>
    <mergeCell ref="J95"/>
    <mergeCell ref="A96"/>
    <mergeCell ref="B96:D96"/>
    <mergeCell ref="H96"/>
    <mergeCell ref="I96"/>
    <mergeCell ref="J96"/>
    <mergeCell ref="A95"/>
    <mergeCell ref="B95:D95"/>
    <mergeCell ref="H95"/>
    <mergeCell ref="J93"/>
    <mergeCell ref="A94"/>
    <mergeCell ref="B94:D94"/>
    <mergeCell ref="H94"/>
    <mergeCell ref="I94"/>
    <mergeCell ref="J94"/>
    <mergeCell ref="A90:J90"/>
    <mergeCell ref="A91:J91"/>
    <mergeCell ref="A92:A93"/>
    <mergeCell ref="B92:D93"/>
    <mergeCell ref="E92:E93"/>
    <mergeCell ref="F92:F93"/>
    <mergeCell ref="G92:G93"/>
    <mergeCell ref="H93"/>
    <mergeCell ref="I93"/>
    <mergeCell ref="I97"/>
    <mergeCell ref="J97"/>
    <mergeCell ref="B79:D79"/>
    <mergeCell ref="I83"/>
    <mergeCell ref="I84"/>
    <mergeCell ref="A84"/>
    <mergeCell ref="B84:D84"/>
    <mergeCell ref="E84"/>
    <mergeCell ref="F84"/>
    <mergeCell ref="G84"/>
    <mergeCell ref="A83"/>
    <mergeCell ref="B83:D83"/>
    <mergeCell ref="E83"/>
    <mergeCell ref="F83"/>
    <mergeCell ref="G83"/>
    <mergeCell ref="A85"/>
    <mergeCell ref="B85:D85"/>
    <mergeCell ref="A87"/>
    <mergeCell ref="B87:D87"/>
    <mergeCell ref="E87"/>
    <mergeCell ref="F87"/>
    <mergeCell ref="G87"/>
    <mergeCell ref="A86"/>
    <mergeCell ref="B86:D86"/>
    <mergeCell ref="E86"/>
    <mergeCell ref="G86"/>
    <mergeCell ref="E85"/>
    <mergeCell ref="F85"/>
    <mergeCell ref="I77"/>
    <mergeCell ref="A78"/>
    <mergeCell ref="B78:D78"/>
    <mergeCell ref="I78"/>
    <mergeCell ref="A77"/>
    <mergeCell ref="B77:D77"/>
    <mergeCell ref="A73:J73"/>
    <mergeCell ref="A74:J74"/>
    <mergeCell ref="A75:A76"/>
    <mergeCell ref="B75:D76"/>
    <mergeCell ref="E75:E76"/>
    <mergeCell ref="I75:I76"/>
    <mergeCell ref="I81"/>
    <mergeCell ref="A82"/>
    <mergeCell ref="B82:D82"/>
    <mergeCell ref="E82"/>
    <mergeCell ref="F82"/>
    <mergeCell ref="G82"/>
    <mergeCell ref="I82"/>
    <mergeCell ref="A81"/>
    <mergeCell ref="B81:D81"/>
    <mergeCell ref="E81"/>
    <mergeCell ref="F81"/>
    <mergeCell ref="G81"/>
    <mergeCell ref="I79"/>
    <mergeCell ref="A80"/>
    <mergeCell ref="B80:D80"/>
    <mergeCell ref="E80"/>
    <mergeCell ref="F80"/>
    <mergeCell ref="G80"/>
    <mergeCell ref="I80"/>
    <mergeCell ref="A79"/>
    <mergeCell ref="I69"/>
    <mergeCell ref="J69"/>
    <mergeCell ref="A70"/>
    <mergeCell ref="B70:D70"/>
    <mergeCell ref="E70"/>
    <mergeCell ref="F70"/>
    <mergeCell ref="G70"/>
    <mergeCell ref="H70"/>
    <mergeCell ref="I70"/>
    <mergeCell ref="J70"/>
    <mergeCell ref="A69"/>
    <mergeCell ref="B69:D69"/>
    <mergeCell ref="E69"/>
    <mergeCell ref="F69"/>
    <mergeCell ref="G69"/>
    <mergeCell ref="H69"/>
    <mergeCell ref="I67"/>
    <mergeCell ref="J67"/>
    <mergeCell ref="A68"/>
    <mergeCell ref="B68:D68"/>
    <mergeCell ref="E68"/>
    <mergeCell ref="F68"/>
    <mergeCell ref="G68"/>
    <mergeCell ref="H64"/>
    <mergeCell ref="I64"/>
    <mergeCell ref="J64"/>
    <mergeCell ref="A67"/>
    <mergeCell ref="B67:D67"/>
    <mergeCell ref="E67"/>
    <mergeCell ref="F67"/>
    <mergeCell ref="G67"/>
    <mergeCell ref="H67"/>
    <mergeCell ref="A57"/>
    <mergeCell ref="B57:D57"/>
    <mergeCell ref="A61:J61"/>
    <mergeCell ref="A62:J62"/>
    <mergeCell ref="A63:A64"/>
    <mergeCell ref="B63:D64"/>
    <mergeCell ref="E63:E64"/>
    <mergeCell ref="F63:F64"/>
    <mergeCell ref="G63:G64"/>
    <mergeCell ref="A58"/>
    <mergeCell ref="B58:D58"/>
    <mergeCell ref="E58"/>
    <mergeCell ref="F58"/>
    <mergeCell ref="G58"/>
    <mergeCell ref="H58"/>
    <mergeCell ref="E57"/>
    <mergeCell ref="G57"/>
    <mergeCell ref="H57"/>
    <mergeCell ref="B66:D66"/>
    <mergeCell ref="I55"/>
    <mergeCell ref="J55"/>
    <mergeCell ref="F55"/>
    <mergeCell ref="G55"/>
    <mergeCell ref="A56"/>
    <mergeCell ref="B56:D56"/>
    <mergeCell ref="E56"/>
    <mergeCell ref="A55"/>
    <mergeCell ref="B55:D55"/>
    <mergeCell ref="E55"/>
    <mergeCell ref="A50:J50"/>
    <mergeCell ref="A51:A52"/>
    <mergeCell ref="B51:D52"/>
    <mergeCell ref="E51:E52"/>
    <mergeCell ref="H51:H52"/>
    <mergeCell ref="I51:I52"/>
    <mergeCell ref="B53:D53"/>
    <mergeCell ref="A47"/>
    <mergeCell ref="B47:D47"/>
    <mergeCell ref="E47"/>
    <mergeCell ref="F47"/>
    <mergeCell ref="G47"/>
    <mergeCell ref="H47"/>
    <mergeCell ref="I47"/>
    <mergeCell ref="J47"/>
    <mergeCell ref="A49:J49"/>
    <mergeCell ref="A46"/>
    <mergeCell ref="B46:D46"/>
    <mergeCell ref="E46"/>
    <mergeCell ref="F46"/>
    <mergeCell ref="G46"/>
    <mergeCell ref="I46"/>
    <mergeCell ref="J46"/>
    <mergeCell ref="A45"/>
    <mergeCell ref="B45:D45"/>
    <mergeCell ref="E45"/>
    <mergeCell ref="I43"/>
    <mergeCell ref="J43"/>
    <mergeCell ref="A44"/>
    <mergeCell ref="B44:D44"/>
    <mergeCell ref="E44"/>
    <mergeCell ref="F44"/>
    <mergeCell ref="G44"/>
    <mergeCell ref="H44"/>
    <mergeCell ref="I44"/>
    <mergeCell ref="J44"/>
    <mergeCell ref="A43"/>
    <mergeCell ref="B43:D43"/>
    <mergeCell ref="E43"/>
    <mergeCell ref="F43"/>
    <mergeCell ref="G43"/>
    <mergeCell ref="H43"/>
    <mergeCell ref="I41"/>
    <mergeCell ref="J41"/>
    <mergeCell ref="A42"/>
    <mergeCell ref="B42:D42"/>
    <mergeCell ref="E42"/>
    <mergeCell ref="F42"/>
    <mergeCell ref="G42"/>
    <mergeCell ref="H42"/>
    <mergeCell ref="I42"/>
    <mergeCell ref="I40"/>
    <mergeCell ref="J40"/>
    <mergeCell ref="J42"/>
    <mergeCell ref="A41"/>
    <mergeCell ref="B41:D41"/>
    <mergeCell ref="E41"/>
    <mergeCell ref="F41"/>
    <mergeCell ref="G41"/>
    <mergeCell ref="H41"/>
    <mergeCell ref="A40"/>
    <mergeCell ref="B40:D40"/>
    <mergeCell ref="E40"/>
    <mergeCell ref="F40"/>
    <mergeCell ref="G40"/>
    <mergeCell ref="H40"/>
    <mergeCell ref="I38"/>
    <mergeCell ref="B38:D38"/>
    <mergeCell ref="E38"/>
    <mergeCell ref="F38"/>
    <mergeCell ref="G38"/>
    <mergeCell ref="J38"/>
    <mergeCell ref="A39"/>
    <mergeCell ref="B39:D39"/>
    <mergeCell ref="E39"/>
    <mergeCell ref="F39"/>
    <mergeCell ref="G39"/>
    <mergeCell ref="H39"/>
    <mergeCell ref="I39"/>
    <mergeCell ref="J39"/>
    <mergeCell ref="A38"/>
    <mergeCell ref="H38"/>
    <mergeCell ref="A37"/>
    <mergeCell ref="B37:D37"/>
    <mergeCell ref="E37"/>
    <mergeCell ref="F37"/>
    <mergeCell ref="G37"/>
    <mergeCell ref="H37"/>
    <mergeCell ref="I37"/>
    <mergeCell ref="J37"/>
    <mergeCell ref="A36"/>
    <mergeCell ref="B36:D36"/>
    <mergeCell ref="E36"/>
    <mergeCell ref="F36"/>
    <mergeCell ref="G36"/>
    <mergeCell ref="H36"/>
    <mergeCell ref="I34"/>
    <mergeCell ref="J34"/>
    <mergeCell ref="A35"/>
    <mergeCell ref="B35:D35"/>
    <mergeCell ref="E35"/>
    <mergeCell ref="F35"/>
    <mergeCell ref="G35"/>
    <mergeCell ref="H35"/>
    <mergeCell ref="I35"/>
    <mergeCell ref="J35"/>
    <mergeCell ref="A34"/>
    <mergeCell ref="B34:D34"/>
    <mergeCell ref="E34"/>
    <mergeCell ref="F34"/>
    <mergeCell ref="G34"/>
    <mergeCell ref="H34"/>
    <mergeCell ref="I32"/>
    <mergeCell ref="J32"/>
    <mergeCell ref="A33"/>
    <mergeCell ref="B33:D33"/>
    <mergeCell ref="E33"/>
    <mergeCell ref="F33"/>
    <mergeCell ref="G33"/>
    <mergeCell ref="H33"/>
    <mergeCell ref="I33"/>
    <mergeCell ref="J33"/>
    <mergeCell ref="H31"/>
    <mergeCell ref="I31"/>
    <mergeCell ref="J31"/>
    <mergeCell ref="A32"/>
    <mergeCell ref="B32:D32"/>
    <mergeCell ref="H32"/>
    <mergeCell ref="I36"/>
    <mergeCell ref="J36"/>
    <mergeCell ref="B23:D23"/>
    <mergeCell ref="A25"/>
    <mergeCell ref="B25:D25"/>
    <mergeCell ref="E25"/>
    <mergeCell ref="A24"/>
    <mergeCell ref="B24:D24"/>
    <mergeCell ref="E24"/>
    <mergeCell ref="E23"/>
    <mergeCell ref="H25"/>
    <mergeCell ref="A28:J28"/>
    <mergeCell ref="A29:J29"/>
    <mergeCell ref="A30:A31"/>
    <mergeCell ref="B30:D31"/>
    <mergeCell ref="E30:E31"/>
    <mergeCell ref="F30:F31"/>
    <mergeCell ref="G30:G31"/>
    <mergeCell ref="I22"/>
    <mergeCell ref="A22"/>
    <mergeCell ref="B22:D22"/>
    <mergeCell ref="E22"/>
    <mergeCell ref="F22"/>
    <mergeCell ref="G22"/>
    <mergeCell ref="A23"/>
    <mergeCell ref="E21"/>
    <mergeCell ref="F21"/>
    <mergeCell ref="G21"/>
    <mergeCell ref="H21"/>
    <mergeCell ref="I21"/>
    <mergeCell ref="A20"/>
    <mergeCell ref="B20:D20"/>
    <mergeCell ref="E20"/>
    <mergeCell ref="F20"/>
    <mergeCell ref="G20"/>
    <mergeCell ref="H20"/>
    <mergeCell ref="I18"/>
    <mergeCell ref="A19"/>
    <mergeCell ref="B19:D19"/>
    <mergeCell ref="E19"/>
    <mergeCell ref="F19"/>
    <mergeCell ref="G19"/>
    <mergeCell ref="H19"/>
    <mergeCell ref="I19"/>
    <mergeCell ref="A18"/>
    <mergeCell ref="B18:D18"/>
    <mergeCell ref="E18"/>
    <mergeCell ref="F18"/>
    <mergeCell ref="G18"/>
    <mergeCell ref="H18"/>
    <mergeCell ref="A1:K1"/>
    <mergeCell ref="A3:B3"/>
    <mergeCell ref="A4:F4"/>
    <mergeCell ref="A8:A9"/>
    <mergeCell ref="B8:D9"/>
    <mergeCell ref="I8:I9"/>
    <mergeCell ref="J8:J9"/>
    <mergeCell ref="E8:F8"/>
    <mergeCell ref="G8:H8"/>
    <mergeCell ref="K8:K9"/>
    <mergeCell ref="A6:K6"/>
    <mergeCell ref="A7:K7"/>
    <mergeCell ref="I16"/>
    <mergeCell ref="A17"/>
    <mergeCell ref="B17:D17"/>
    <mergeCell ref="E17"/>
    <mergeCell ref="F17"/>
    <mergeCell ref="G17"/>
    <mergeCell ref="H17"/>
    <mergeCell ref="I17"/>
    <mergeCell ref="A16"/>
    <mergeCell ref="B16:D16"/>
    <mergeCell ref="E16"/>
    <mergeCell ref="F16"/>
    <mergeCell ref="G16"/>
    <mergeCell ref="H16"/>
    <mergeCell ref="E14"/>
    <mergeCell ref="F14"/>
    <mergeCell ref="G14"/>
    <mergeCell ref="H14"/>
    <mergeCell ref="B184:D184"/>
    <mergeCell ref="I10"/>
    <mergeCell ref="J10"/>
    <mergeCell ref="A11"/>
    <mergeCell ref="B11:D11"/>
    <mergeCell ref="E11"/>
    <mergeCell ref="F11"/>
    <mergeCell ref="G11"/>
    <mergeCell ref="H11"/>
    <mergeCell ref="I11"/>
    <mergeCell ref="A10"/>
    <mergeCell ref="B10:D10"/>
    <mergeCell ref="I23:K23"/>
    <mergeCell ref="I24:K24"/>
    <mergeCell ref="I12"/>
    <mergeCell ref="A13"/>
    <mergeCell ref="B13:D13"/>
    <mergeCell ref="E13"/>
    <mergeCell ref="F13"/>
    <mergeCell ref="G13"/>
    <mergeCell ref="H13"/>
    <mergeCell ref="I13"/>
    <mergeCell ref="A12"/>
    <mergeCell ref="B12:D12"/>
    <mergeCell ref="E12"/>
    <mergeCell ref="F12"/>
    <mergeCell ref="G12"/>
    <mergeCell ref="H12"/>
    <mergeCell ref="I20"/>
    <mergeCell ref="H22"/>
    <mergeCell ref="A21"/>
    <mergeCell ref="B21:D21"/>
    <mergeCell ref="N465:O466"/>
    <mergeCell ref="N467:O467"/>
    <mergeCell ref="P465:Q466"/>
    <mergeCell ref="P467:Q467"/>
    <mergeCell ref="R465:S466"/>
    <mergeCell ref="R467:S467"/>
    <mergeCell ref="A464:S464"/>
    <mergeCell ref="A463:S463"/>
    <mergeCell ref="B185:D185"/>
    <mergeCell ref="B65:D65"/>
    <mergeCell ref="B134:D134"/>
    <mergeCell ref="H134:I134"/>
    <mergeCell ref="H55"/>
    <mergeCell ref="I14"/>
    <mergeCell ref="A15"/>
    <mergeCell ref="B15:D15"/>
    <mergeCell ref="E15"/>
    <mergeCell ref="F15"/>
    <mergeCell ref="G15"/>
    <mergeCell ref="H15"/>
    <mergeCell ref="I15"/>
    <mergeCell ref="A14"/>
    <mergeCell ref="B14:D14"/>
    <mergeCell ref="H30:I30"/>
    <mergeCell ref="F51:G51"/>
    <mergeCell ref="H63:I63"/>
    <mergeCell ref="F75:G75"/>
    <mergeCell ref="H75:H76"/>
    <mergeCell ref="H92:I92"/>
    <mergeCell ref="H409:J411"/>
    <mergeCell ref="H420:J422"/>
    <mergeCell ref="B54:D54"/>
  </mergeCells>
  <pageMargins left="0.75" right="0.75" top="1" bottom="1" header="0.5" footer="0.5"/>
  <pageSetup scale="47" orientation="portrait" horizontalDpi="300" verticalDpi="300" r:id="rId1"/>
  <headerFooter alignWithMargins="0"/>
  <rowBreaks count="1" manualBreakCount="1">
    <brk id="425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61"/>
  <sheetViews>
    <sheetView topLeftCell="A28" zoomScale="77" zoomScaleNormal="77" zoomScaleSheetLayoutView="100" workbookViewId="0">
      <selection activeCell="C49" sqref="C49"/>
    </sheetView>
  </sheetViews>
  <sheetFormatPr baseColWidth="10" defaultColWidth="9.140625" defaultRowHeight="12.75" x14ac:dyDescent="0.2"/>
  <cols>
    <col min="1" max="1" width="13.85546875" customWidth="1"/>
    <col min="2" max="2" width="27" customWidth="1"/>
    <col min="3" max="3" width="15" customWidth="1"/>
    <col min="4" max="4" width="17.28515625" customWidth="1"/>
    <col min="5" max="5" width="11.140625" customWidth="1"/>
    <col min="6" max="6" width="10" customWidth="1"/>
    <col min="7" max="7" width="7" customWidth="1"/>
    <col min="8" max="8" width="8.5703125" customWidth="1"/>
    <col min="9" max="9" width="11.5703125" customWidth="1"/>
    <col min="10" max="11" width="8.7109375" customWidth="1"/>
    <col min="12" max="12" width="10.42578125" customWidth="1"/>
    <col min="13" max="14" width="8.7109375" customWidth="1"/>
  </cols>
  <sheetData>
    <row r="1" spans="1:11" ht="18" x14ac:dyDescent="0.2">
      <c r="A1" s="528" t="s">
        <v>587</v>
      </c>
      <c r="B1" s="528" t="s">
        <v>1</v>
      </c>
      <c r="C1" s="528" t="s">
        <v>1</v>
      </c>
      <c r="D1" s="528" t="s">
        <v>1</v>
      </c>
      <c r="E1" s="528" t="s">
        <v>1</v>
      </c>
      <c r="F1" s="528" t="s">
        <v>1</v>
      </c>
      <c r="G1" s="528" t="s">
        <v>1</v>
      </c>
      <c r="H1" s="528" t="s">
        <v>1</v>
      </c>
      <c r="I1" s="528" t="s">
        <v>1</v>
      </c>
      <c r="J1" s="528" t="s">
        <v>1</v>
      </c>
      <c r="K1" s="528" t="s">
        <v>1</v>
      </c>
    </row>
    <row r="3" spans="1:11" ht="15" x14ac:dyDescent="0.25">
      <c r="A3" s="1" t="s">
        <v>588</v>
      </c>
    </row>
    <row r="4" spans="1:11" ht="15" x14ac:dyDescent="0.25">
      <c r="A4" s="726" t="s">
        <v>589</v>
      </c>
      <c r="B4" s="726" t="s">
        <v>1</v>
      </c>
      <c r="C4" s="726" t="s">
        <v>1</v>
      </c>
      <c r="D4" s="726" t="s">
        <v>1</v>
      </c>
      <c r="E4" s="726" t="s">
        <v>1</v>
      </c>
    </row>
    <row r="6" spans="1:11" x14ac:dyDescent="0.2">
      <c r="A6" s="564" t="s">
        <v>590</v>
      </c>
      <c r="B6" s="564" t="s">
        <v>1</v>
      </c>
      <c r="C6" s="564" t="s">
        <v>1</v>
      </c>
      <c r="D6" s="564" t="s">
        <v>1</v>
      </c>
      <c r="E6" s="564" t="s">
        <v>1</v>
      </c>
    </row>
    <row r="7" spans="1:11" ht="14.25" thickTop="1" thickBot="1" x14ac:dyDescent="0.25">
      <c r="E7" s="10" t="s">
        <v>174</v>
      </c>
    </row>
    <row r="8" spans="1:11" ht="23.1" customHeight="1" thickTop="1" thickBot="1" x14ac:dyDescent="0.25">
      <c r="A8" s="786" t="s">
        <v>591</v>
      </c>
      <c r="B8" s="786" t="s">
        <v>1</v>
      </c>
      <c r="C8" s="786" t="s">
        <v>1</v>
      </c>
      <c r="D8" s="786" t="s">
        <v>1</v>
      </c>
      <c r="E8" s="69">
        <v>13</v>
      </c>
    </row>
    <row r="9" spans="1:11" ht="23.1" customHeight="1" thickTop="1" x14ac:dyDescent="0.2">
      <c r="A9" s="787" t="s">
        <v>919</v>
      </c>
      <c r="B9" s="787" t="s">
        <v>1</v>
      </c>
      <c r="C9" s="787" t="s">
        <v>1</v>
      </c>
      <c r="D9" s="787" t="s">
        <v>1</v>
      </c>
      <c r="E9" s="790">
        <v>13</v>
      </c>
    </row>
    <row r="10" spans="1:11" ht="40.5" customHeight="1" thickBot="1" x14ac:dyDescent="0.25">
      <c r="A10" s="792" t="s">
        <v>920</v>
      </c>
      <c r="B10" s="792" t="s">
        <v>1</v>
      </c>
      <c r="C10" s="792" t="s">
        <v>1</v>
      </c>
      <c r="D10" s="792" t="s">
        <v>1</v>
      </c>
      <c r="E10" s="791">
        <v>4</v>
      </c>
    </row>
    <row r="11" spans="1:11" ht="13.5" thickTop="1" x14ac:dyDescent="0.2"/>
    <row r="12" spans="1:11" ht="24.75" customHeight="1" x14ac:dyDescent="0.2">
      <c r="A12" s="564" t="s">
        <v>592</v>
      </c>
      <c r="B12" s="564" t="s">
        <v>1</v>
      </c>
      <c r="C12" s="564" t="s">
        <v>1</v>
      </c>
      <c r="D12" s="564" t="s">
        <v>1</v>
      </c>
    </row>
    <row r="13" spans="1:11" x14ac:dyDescent="0.2">
      <c r="A13" s="564"/>
      <c r="B13" s="564"/>
      <c r="C13" s="564"/>
      <c r="D13" s="564"/>
    </row>
    <row r="14" spans="1:11" ht="57.75" customHeight="1" x14ac:dyDescent="0.2">
      <c r="A14" s="531" t="s">
        <v>593</v>
      </c>
      <c r="B14" s="531" t="s">
        <v>594</v>
      </c>
      <c r="C14" s="531" t="s">
        <v>595</v>
      </c>
      <c r="D14" s="531" t="s">
        <v>596</v>
      </c>
    </row>
    <row r="15" spans="1:11" ht="21" customHeight="1" x14ac:dyDescent="0.2">
      <c r="A15" s="214">
        <f>SUM(B15:D15)</f>
        <v>17</v>
      </c>
      <c r="B15" s="793">
        <v>9</v>
      </c>
      <c r="C15" s="793">
        <v>8</v>
      </c>
      <c r="D15" s="794"/>
    </row>
    <row r="16" spans="1:11" ht="18.75" customHeight="1" x14ac:dyDescent="0.2">
      <c r="A16" s="212" t="s">
        <v>280</v>
      </c>
      <c r="B16" s="217">
        <f>+B15/A15</f>
        <v>0.52941176470588236</v>
      </c>
      <c r="C16" s="217">
        <f>+C15/A15</f>
        <v>0.47058823529411764</v>
      </c>
      <c r="D16" s="217">
        <f>D15/A15</f>
        <v>0</v>
      </c>
    </row>
    <row r="19" spans="1:6" x14ac:dyDescent="0.2">
      <c r="A19" s="564" t="s">
        <v>921</v>
      </c>
      <c r="B19" s="564" t="s">
        <v>1</v>
      </c>
      <c r="C19" s="564" t="s">
        <v>1</v>
      </c>
      <c r="D19" s="564" t="s">
        <v>1</v>
      </c>
      <c r="E19" s="564" t="s">
        <v>1</v>
      </c>
    </row>
    <row r="20" spans="1:6" ht="21.75" customHeight="1" thickTop="1" thickBot="1" x14ac:dyDescent="0.25">
      <c r="E20" s="10" t="s">
        <v>174</v>
      </c>
    </row>
    <row r="21" spans="1:6" ht="23.1" customHeight="1" thickTop="1" x14ac:dyDescent="0.2">
      <c r="A21" s="786" t="s">
        <v>922</v>
      </c>
      <c r="B21" s="786" t="s">
        <v>1</v>
      </c>
      <c r="C21" s="786" t="s">
        <v>1</v>
      </c>
      <c r="D21" s="786" t="s">
        <v>1</v>
      </c>
      <c r="E21" s="98">
        <v>9</v>
      </c>
    </row>
    <row r="22" spans="1:6" ht="23.1" customHeight="1" x14ac:dyDescent="0.2">
      <c r="A22" s="787" t="s">
        <v>923</v>
      </c>
      <c r="B22" s="787" t="s">
        <v>1</v>
      </c>
      <c r="C22" s="787" t="s">
        <v>1</v>
      </c>
      <c r="D22" s="787" t="s">
        <v>1</v>
      </c>
      <c r="E22" s="788">
        <v>9</v>
      </c>
    </row>
    <row r="23" spans="1:6" ht="31.5" customHeight="1" thickBot="1" x14ac:dyDescent="0.25">
      <c r="A23" s="792" t="s">
        <v>924</v>
      </c>
      <c r="B23" s="792" t="s">
        <v>1</v>
      </c>
      <c r="C23" s="792" t="s">
        <v>1</v>
      </c>
      <c r="D23" s="792" t="s">
        <v>1</v>
      </c>
      <c r="E23" s="789">
        <v>0</v>
      </c>
    </row>
    <row r="24" spans="1:6" ht="13.5" thickTop="1" x14ac:dyDescent="0.2"/>
    <row r="25" spans="1:6" ht="24.75" customHeight="1" x14ac:dyDescent="0.2">
      <c r="A25" s="564" t="s">
        <v>597</v>
      </c>
      <c r="B25" s="564" t="s">
        <v>1</v>
      </c>
      <c r="C25" s="564" t="s">
        <v>1</v>
      </c>
      <c r="D25" s="564" t="s">
        <v>1</v>
      </c>
    </row>
    <row r="27" spans="1:6" ht="51.95" customHeight="1" x14ac:dyDescent="0.2">
      <c r="A27" s="531" t="s">
        <v>593</v>
      </c>
      <c r="B27" s="531" t="s">
        <v>594</v>
      </c>
      <c r="C27" s="531" t="s">
        <v>595</v>
      </c>
      <c r="D27" s="531" t="s">
        <v>596</v>
      </c>
    </row>
    <row r="28" spans="1:6" ht="22.5" customHeight="1" x14ac:dyDescent="0.2">
      <c r="A28" s="10">
        <f>SUM(B28:D28)</f>
        <v>0</v>
      </c>
      <c r="B28" s="714">
        <v>0</v>
      </c>
      <c r="C28" s="714">
        <v>0</v>
      </c>
      <c r="D28" s="714">
        <v>0</v>
      </c>
    </row>
    <row r="29" spans="1:6" ht="18" customHeight="1" x14ac:dyDescent="0.2">
      <c r="A29" s="20" t="e">
        <f>SUM(B29:D29)</f>
        <v>#DIV/0!</v>
      </c>
      <c r="B29" s="20" t="e">
        <f>+B28/A28*100</f>
        <v>#DIV/0!</v>
      </c>
      <c r="C29" s="20" t="e">
        <f>+C28/A28*100</f>
        <v>#DIV/0!</v>
      </c>
      <c r="D29" s="173" t="e">
        <f>+D28/A28*100</f>
        <v>#DIV/0!</v>
      </c>
    </row>
    <row r="30" spans="1:6" ht="13.5" thickTop="1" x14ac:dyDescent="0.2"/>
    <row r="31" spans="1:6" x14ac:dyDescent="0.2">
      <c r="A31" s="564" t="s">
        <v>598</v>
      </c>
      <c r="B31" s="564"/>
      <c r="C31" s="564"/>
      <c r="D31" s="564"/>
      <c r="E31" s="564"/>
    </row>
    <row r="32" spans="1:6" ht="13.5" thickBot="1" x14ac:dyDescent="0.25">
      <c r="A32" s="630" t="s">
        <v>599</v>
      </c>
      <c r="B32" s="630"/>
      <c r="C32" s="630"/>
      <c r="D32" s="630"/>
      <c r="E32" s="630"/>
      <c r="F32" s="95"/>
    </row>
    <row r="33" spans="1:7" s="84" customFormat="1" ht="36" customHeight="1" thickTop="1" thickBot="1" x14ac:dyDescent="0.25">
      <c r="A33" s="81" t="s">
        <v>791</v>
      </c>
      <c r="B33" s="81" t="s">
        <v>792</v>
      </c>
      <c r="C33" s="81" t="s">
        <v>794</v>
      </c>
      <c r="D33" s="81" t="s">
        <v>793</v>
      </c>
      <c r="E33" s="107" t="s">
        <v>174</v>
      </c>
      <c r="F33" s="241"/>
    </row>
    <row r="34" spans="1:7" s="84" customFormat="1" ht="22.5" customHeight="1" thickTop="1" thickBot="1" x14ac:dyDescent="0.25">
      <c r="A34" s="105">
        <f>+INFORMACIÓN!D64</f>
        <v>700</v>
      </c>
      <c r="B34" s="85">
        <v>18</v>
      </c>
      <c r="C34" s="106">
        <f>+PERTINENCIA!F459+PERTINENCIA!F497</f>
        <v>39</v>
      </c>
      <c r="D34" s="153">
        <v>0</v>
      </c>
      <c r="E34" s="206">
        <f>+B34+D34</f>
        <v>18</v>
      </c>
    </row>
    <row r="35" spans="1:7" s="84" customFormat="1" ht="14.25" thickTop="1" thickBot="1" x14ac:dyDescent="0.25">
      <c r="A35" s="82" t="s">
        <v>925</v>
      </c>
      <c r="B35" s="82">
        <f>+B34/A34*100</f>
        <v>2.5714285714285712</v>
      </c>
      <c r="C35" s="82" t="s">
        <v>926</v>
      </c>
      <c r="D35" s="177">
        <f>+D34/C34*100</f>
        <v>0</v>
      </c>
      <c r="E35" s="205"/>
    </row>
    <row r="36" spans="1:7" ht="13.5" thickTop="1" x14ac:dyDescent="0.2"/>
    <row r="37" spans="1:7" x14ac:dyDescent="0.2">
      <c r="A37" s="564" t="s">
        <v>600</v>
      </c>
      <c r="B37" s="564"/>
      <c r="C37" s="564"/>
      <c r="D37" s="564"/>
      <c r="E37" s="564"/>
      <c r="F37" s="95"/>
    </row>
    <row r="38" spans="1:7" ht="13.5" thickBot="1" x14ac:dyDescent="0.25">
      <c r="A38" s="630" t="s">
        <v>601</v>
      </c>
      <c r="B38" s="630"/>
      <c r="C38" s="630"/>
      <c r="D38" s="630"/>
      <c r="E38" s="630"/>
      <c r="F38" s="95"/>
    </row>
    <row r="39" spans="1:7" ht="39.75" customHeight="1" thickTop="1" thickBot="1" x14ac:dyDescent="0.25">
      <c r="A39" s="212" t="s">
        <v>791</v>
      </c>
      <c r="B39" s="212" t="s">
        <v>792</v>
      </c>
      <c r="C39" s="212" t="s">
        <v>794</v>
      </c>
      <c r="D39" s="212" t="s">
        <v>793</v>
      </c>
      <c r="E39" s="107" t="s">
        <v>174</v>
      </c>
    </row>
    <row r="40" spans="1:7" ht="23.25" customHeight="1" thickTop="1" thickBot="1" x14ac:dyDescent="0.25">
      <c r="A40" s="219">
        <f>+A34</f>
        <v>700</v>
      </c>
      <c r="B40" s="215">
        <v>0</v>
      </c>
      <c r="C40" s="220">
        <f>+PERTINENCIA!F459+PERTINENCIA!F497</f>
        <v>39</v>
      </c>
      <c r="D40" s="153">
        <v>0</v>
      </c>
      <c r="E40" s="206">
        <f>+B40+D40</f>
        <v>0</v>
      </c>
    </row>
    <row r="41" spans="1:7" ht="18" customHeight="1" thickTop="1" thickBot="1" x14ac:dyDescent="0.25">
      <c r="A41" s="213" t="s">
        <v>927</v>
      </c>
      <c r="B41" s="213">
        <f>+B40/A40*100</f>
        <v>0</v>
      </c>
      <c r="C41" s="213" t="s">
        <v>928</v>
      </c>
      <c r="D41" s="218">
        <f>+D40/C40*100</f>
        <v>0</v>
      </c>
      <c r="E41" s="205"/>
    </row>
    <row r="42" spans="1:7" ht="13.5" thickTop="1" x14ac:dyDescent="0.2"/>
    <row r="43" spans="1:7" ht="15" x14ac:dyDescent="0.25">
      <c r="A43" s="1" t="s">
        <v>602</v>
      </c>
    </row>
    <row r="44" spans="1:7" ht="18" customHeight="1" x14ac:dyDescent="0.25">
      <c r="A44" s="795" t="s">
        <v>603</v>
      </c>
      <c r="B44" s="795"/>
      <c r="C44" s="795"/>
      <c r="D44" s="795"/>
      <c r="E44" s="795"/>
      <c r="F44" s="795"/>
      <c r="G44" s="795"/>
    </row>
    <row r="46" spans="1:7" ht="12.75" customHeight="1" x14ac:dyDescent="0.2">
      <c r="A46" s="564" t="s">
        <v>604</v>
      </c>
      <c r="B46" s="564"/>
      <c r="C46" s="564"/>
      <c r="D46" s="564"/>
      <c r="E46" s="564"/>
      <c r="F46" s="95" t="s">
        <v>1</v>
      </c>
    </row>
    <row r="47" spans="1:7" ht="13.5" thickBot="1" x14ac:dyDescent="0.25"/>
    <row r="48" spans="1:7" ht="81" customHeight="1" thickTop="1" thickBot="1" x14ac:dyDescent="0.25">
      <c r="A48" s="212" t="s">
        <v>293</v>
      </c>
      <c r="B48" s="212" t="s">
        <v>605</v>
      </c>
      <c r="C48" s="212" t="s">
        <v>606</v>
      </c>
      <c r="D48" s="212" t="s">
        <v>607</v>
      </c>
      <c r="E48" s="531" t="s">
        <v>608</v>
      </c>
    </row>
    <row r="49" spans="1:6" ht="24.75" customHeight="1" thickTop="1" thickBot="1" x14ac:dyDescent="0.25">
      <c r="A49" s="328">
        <f>+EFICACIA!C812</f>
        <v>13322902</v>
      </c>
      <c r="B49" s="329">
        <v>0</v>
      </c>
      <c r="C49" s="329">
        <v>2255174</v>
      </c>
      <c r="D49" s="329">
        <v>0</v>
      </c>
      <c r="E49" s="328">
        <f>SUM(B49:D49)</f>
        <v>2255174</v>
      </c>
    </row>
    <row r="50" spans="1:6" ht="15.95" customHeight="1" thickTop="1" thickBot="1" x14ac:dyDescent="0.25">
      <c r="A50" s="212" t="s">
        <v>21</v>
      </c>
      <c r="B50" s="212" t="s">
        <v>609</v>
      </c>
      <c r="C50" s="212" t="s">
        <v>610</v>
      </c>
      <c r="D50" s="212" t="s">
        <v>611</v>
      </c>
      <c r="E50" s="10" t="s">
        <v>612</v>
      </c>
    </row>
    <row r="51" spans="1:6" ht="15.95" customHeight="1" thickTop="1" thickBot="1" x14ac:dyDescent="0.25">
      <c r="A51" s="212" t="s">
        <v>1</v>
      </c>
      <c r="B51" s="226">
        <f>+B49/A49*100</f>
        <v>0</v>
      </c>
      <c r="C51" s="226">
        <f>+C49/A49*100</f>
        <v>16.927047875905714</v>
      </c>
      <c r="D51" s="226">
        <f>+D49/A49*100</f>
        <v>0</v>
      </c>
      <c r="E51" s="226">
        <f>+E49/A49*100</f>
        <v>16.927047875905714</v>
      </c>
    </row>
    <row r="52" spans="1:6" ht="13.5" thickTop="1" x14ac:dyDescent="0.2"/>
    <row r="54" spans="1:6" ht="15" x14ac:dyDescent="0.25">
      <c r="A54" s="1" t="s">
        <v>613</v>
      </c>
    </row>
    <row r="55" spans="1:6" ht="15" x14ac:dyDescent="0.25">
      <c r="A55" s="796" t="s">
        <v>603</v>
      </c>
      <c r="B55" s="796"/>
      <c r="C55" s="796"/>
      <c r="D55" s="796"/>
      <c r="E55" s="796"/>
      <c r="F55" s="796"/>
    </row>
    <row r="57" spans="1:6" x14ac:dyDescent="0.2">
      <c r="A57" s="564" t="s">
        <v>614</v>
      </c>
      <c r="B57" s="564" t="s">
        <v>1</v>
      </c>
      <c r="C57" s="564" t="s">
        <v>1</v>
      </c>
      <c r="D57" s="564" t="s">
        <v>1</v>
      </c>
      <c r="E57" s="564" t="s">
        <v>1</v>
      </c>
      <c r="F57" s="564" t="s">
        <v>1</v>
      </c>
    </row>
    <row r="58" spans="1:6" x14ac:dyDescent="0.2">
      <c r="A58" s="564" t="s">
        <v>615</v>
      </c>
      <c r="B58" s="564" t="s">
        <v>1</v>
      </c>
      <c r="C58" s="564" t="s">
        <v>1</v>
      </c>
      <c r="D58" s="564" t="s">
        <v>1</v>
      </c>
      <c r="E58" s="564" t="s">
        <v>1</v>
      </c>
      <c r="F58" s="564" t="s">
        <v>1</v>
      </c>
    </row>
    <row r="59" spans="1:6" ht="18" customHeight="1" x14ac:dyDescent="0.2">
      <c r="A59" s="531" t="s">
        <v>616</v>
      </c>
      <c r="B59" s="531" t="s">
        <v>1</v>
      </c>
      <c r="C59" s="531" t="s">
        <v>617</v>
      </c>
      <c r="D59" s="531" t="s">
        <v>1</v>
      </c>
      <c r="E59" s="531" t="s">
        <v>1</v>
      </c>
      <c r="F59" s="531" t="s">
        <v>1</v>
      </c>
    </row>
    <row r="60" spans="1:6" x14ac:dyDescent="0.2">
      <c r="A60" s="531" t="s">
        <v>1</v>
      </c>
      <c r="B60" s="531" t="s">
        <v>1</v>
      </c>
      <c r="C60" s="531" t="s">
        <v>618</v>
      </c>
      <c r="D60" s="531" t="s">
        <v>619</v>
      </c>
      <c r="E60" s="531" t="s">
        <v>620</v>
      </c>
      <c r="F60" s="531" t="s">
        <v>202</v>
      </c>
    </row>
    <row r="61" spans="1:6" x14ac:dyDescent="0.2">
      <c r="A61" s="531" t="s">
        <v>621</v>
      </c>
      <c r="B61" s="531" t="s">
        <v>1</v>
      </c>
      <c r="C61" s="714">
        <v>0</v>
      </c>
      <c r="D61" s="714">
        <v>0</v>
      </c>
      <c r="E61" s="714">
        <v>0</v>
      </c>
      <c r="F61" s="29">
        <f>SUM(C61:E61)</f>
        <v>0</v>
      </c>
    </row>
    <row r="62" spans="1:6" x14ac:dyDescent="0.2">
      <c r="A62" s="531" t="s">
        <v>622</v>
      </c>
      <c r="B62" s="531" t="s">
        <v>1</v>
      </c>
      <c r="C62" s="714">
        <v>0</v>
      </c>
      <c r="D62" s="714">
        <v>0</v>
      </c>
      <c r="E62" s="714">
        <v>0</v>
      </c>
      <c r="F62" s="29">
        <f t="shared" ref="F62:F68" si="0">SUM(C62:E62)</f>
        <v>0</v>
      </c>
    </row>
    <row r="63" spans="1:6" x14ac:dyDescent="0.2">
      <c r="A63" s="531" t="s">
        <v>623</v>
      </c>
      <c r="B63" s="531" t="s">
        <v>1</v>
      </c>
      <c r="C63" s="714">
        <v>0</v>
      </c>
      <c r="D63" s="714">
        <v>0</v>
      </c>
      <c r="E63" s="714">
        <v>0</v>
      </c>
      <c r="F63" s="29">
        <f t="shared" si="0"/>
        <v>0</v>
      </c>
    </row>
    <row r="64" spans="1:6" x14ac:dyDescent="0.2">
      <c r="A64" s="531" t="s">
        <v>624</v>
      </c>
      <c r="B64" s="531" t="s">
        <v>1</v>
      </c>
      <c r="C64" s="714">
        <v>0</v>
      </c>
      <c r="D64" s="714">
        <v>0</v>
      </c>
      <c r="E64" s="714">
        <v>0</v>
      </c>
      <c r="F64" s="29">
        <f t="shared" si="0"/>
        <v>0</v>
      </c>
    </row>
    <row r="65" spans="1:6" x14ac:dyDescent="0.2">
      <c r="A65" s="531" t="s">
        <v>625</v>
      </c>
      <c r="B65" s="531" t="s">
        <v>1</v>
      </c>
      <c r="C65" s="714">
        <v>0</v>
      </c>
      <c r="D65" s="714">
        <v>0</v>
      </c>
      <c r="E65" s="714">
        <v>0</v>
      </c>
      <c r="F65" s="29">
        <f t="shared" si="0"/>
        <v>0</v>
      </c>
    </row>
    <row r="66" spans="1:6" x14ac:dyDescent="0.2">
      <c r="A66" s="531" t="s">
        <v>626</v>
      </c>
      <c r="B66" s="531" t="s">
        <v>1</v>
      </c>
      <c r="C66" s="714">
        <v>0</v>
      </c>
      <c r="D66" s="714">
        <v>0</v>
      </c>
      <c r="E66" s="714">
        <v>0</v>
      </c>
      <c r="F66" s="29">
        <f t="shared" si="0"/>
        <v>0</v>
      </c>
    </row>
    <row r="67" spans="1:6" x14ac:dyDescent="0.2">
      <c r="A67" s="531" t="s">
        <v>627</v>
      </c>
      <c r="B67" s="531" t="s">
        <v>1</v>
      </c>
      <c r="C67" s="714">
        <v>0</v>
      </c>
      <c r="D67" s="714">
        <v>0</v>
      </c>
      <c r="E67" s="714">
        <v>0</v>
      </c>
      <c r="F67" s="29">
        <f t="shared" si="0"/>
        <v>0</v>
      </c>
    </row>
    <row r="68" spans="1:6" x14ac:dyDescent="0.2">
      <c r="A68" s="531" t="s">
        <v>202</v>
      </c>
      <c r="B68" s="531" t="s">
        <v>1</v>
      </c>
      <c r="C68" s="10">
        <f>SUM(C61:C67)</f>
        <v>0</v>
      </c>
      <c r="D68" s="29">
        <f>SUM(D61:D67)</f>
        <v>0</v>
      </c>
      <c r="E68" s="29">
        <f>SUM(E61:E67)</f>
        <v>0</v>
      </c>
      <c r="F68" s="29">
        <f t="shared" si="0"/>
        <v>0</v>
      </c>
    </row>
    <row r="71" spans="1:6" x14ac:dyDescent="0.2">
      <c r="A71" s="564" t="s">
        <v>628</v>
      </c>
      <c r="B71" s="564" t="s">
        <v>1</v>
      </c>
      <c r="C71" s="564" t="s">
        <v>1</v>
      </c>
      <c r="D71" s="564" t="s">
        <v>1</v>
      </c>
      <c r="E71" s="564" t="s">
        <v>1</v>
      </c>
      <c r="F71" s="564" t="s">
        <v>1</v>
      </c>
    </row>
    <row r="72" spans="1:6" x14ac:dyDescent="0.2">
      <c r="A72" s="564" t="s">
        <v>629</v>
      </c>
      <c r="B72" s="564" t="s">
        <v>1</v>
      </c>
      <c r="C72" s="564" t="s">
        <v>1</v>
      </c>
      <c r="D72" s="564" t="s">
        <v>1</v>
      </c>
      <c r="E72" s="564" t="s">
        <v>1</v>
      </c>
      <c r="F72" s="564" t="s">
        <v>1</v>
      </c>
    </row>
    <row r="73" spans="1:6" ht="18" customHeight="1" x14ac:dyDescent="0.2">
      <c r="A73" s="531" t="s">
        <v>616</v>
      </c>
      <c r="B73" s="531" t="s">
        <v>1</v>
      </c>
      <c r="C73" s="531" t="s">
        <v>617</v>
      </c>
      <c r="D73" s="531" t="s">
        <v>1</v>
      </c>
      <c r="E73" s="531" t="s">
        <v>1</v>
      </c>
      <c r="F73" s="531" t="s">
        <v>1</v>
      </c>
    </row>
    <row r="74" spans="1:6" x14ac:dyDescent="0.2">
      <c r="A74" s="531" t="s">
        <v>1</v>
      </c>
      <c r="B74" s="531" t="s">
        <v>1</v>
      </c>
      <c r="C74" s="531" t="s">
        <v>618</v>
      </c>
      <c r="D74" s="531" t="s">
        <v>619</v>
      </c>
      <c r="E74" s="531" t="s">
        <v>620</v>
      </c>
      <c r="F74" s="531" t="s">
        <v>202</v>
      </c>
    </row>
    <row r="75" spans="1:6" x14ac:dyDescent="0.2">
      <c r="A75" s="531" t="s">
        <v>621</v>
      </c>
      <c r="B75" s="531" t="s">
        <v>1</v>
      </c>
      <c r="C75" s="797">
        <v>0</v>
      </c>
      <c r="D75" s="797">
        <v>0</v>
      </c>
      <c r="E75" s="797">
        <v>0</v>
      </c>
      <c r="F75" s="14">
        <f>SUM(C75:E75)</f>
        <v>0</v>
      </c>
    </row>
    <row r="76" spans="1:6" x14ac:dyDescent="0.2">
      <c r="A76" s="531" t="s">
        <v>622</v>
      </c>
      <c r="B76" s="531" t="s">
        <v>1</v>
      </c>
      <c r="C76" s="797">
        <v>0</v>
      </c>
      <c r="D76" s="797">
        <v>0</v>
      </c>
      <c r="E76" s="797">
        <v>0</v>
      </c>
      <c r="F76" s="14">
        <f t="shared" ref="F76:F81" si="1">SUM(C76:E76)</f>
        <v>0</v>
      </c>
    </row>
    <row r="77" spans="1:6" x14ac:dyDescent="0.2">
      <c r="A77" s="531" t="s">
        <v>623</v>
      </c>
      <c r="B77" s="531" t="s">
        <v>1</v>
      </c>
      <c r="C77" s="797">
        <v>0</v>
      </c>
      <c r="D77" s="797">
        <v>0</v>
      </c>
      <c r="E77" s="797">
        <v>0</v>
      </c>
      <c r="F77" s="14">
        <f t="shared" si="1"/>
        <v>0</v>
      </c>
    </row>
    <row r="78" spans="1:6" x14ac:dyDescent="0.2">
      <c r="A78" s="531" t="s">
        <v>624</v>
      </c>
      <c r="B78" s="531" t="s">
        <v>1</v>
      </c>
      <c r="C78" s="797">
        <v>0</v>
      </c>
      <c r="D78" s="797">
        <v>0</v>
      </c>
      <c r="E78" s="797">
        <v>0</v>
      </c>
      <c r="F78" s="14">
        <f t="shared" si="1"/>
        <v>0</v>
      </c>
    </row>
    <row r="79" spans="1:6" x14ac:dyDescent="0.2">
      <c r="A79" s="531" t="s">
        <v>625</v>
      </c>
      <c r="B79" s="531" t="s">
        <v>1</v>
      </c>
      <c r="C79" s="797">
        <v>0</v>
      </c>
      <c r="D79" s="797">
        <v>0</v>
      </c>
      <c r="E79" s="797">
        <v>0</v>
      </c>
      <c r="F79" s="14">
        <f t="shared" si="1"/>
        <v>0</v>
      </c>
    </row>
    <row r="80" spans="1:6" x14ac:dyDescent="0.2">
      <c r="A80" s="531" t="s">
        <v>626</v>
      </c>
      <c r="B80" s="531" t="s">
        <v>1</v>
      </c>
      <c r="C80" s="797">
        <v>0</v>
      </c>
      <c r="D80" s="797">
        <v>0</v>
      </c>
      <c r="E80" s="797">
        <v>0</v>
      </c>
      <c r="F80" s="14">
        <f t="shared" si="1"/>
        <v>0</v>
      </c>
    </row>
    <row r="81" spans="1:8" x14ac:dyDescent="0.2">
      <c r="A81" s="531" t="s">
        <v>627</v>
      </c>
      <c r="B81" s="531" t="s">
        <v>1</v>
      </c>
      <c r="C81" s="797">
        <v>0</v>
      </c>
      <c r="D81" s="797">
        <v>0</v>
      </c>
      <c r="E81" s="797">
        <v>0</v>
      </c>
      <c r="F81" s="14">
        <f t="shared" si="1"/>
        <v>0</v>
      </c>
    </row>
    <row r="82" spans="1:8" x14ac:dyDescent="0.2">
      <c r="A82" s="531" t="s">
        <v>202</v>
      </c>
      <c r="B82" s="531" t="s">
        <v>1</v>
      </c>
      <c r="C82" s="14">
        <f>SUM(C75:C81)</f>
        <v>0</v>
      </c>
      <c r="D82" s="14">
        <f>SUM(D75:D81)</f>
        <v>0</v>
      </c>
      <c r="E82" s="14">
        <f>SUM(E75:E81)</f>
        <v>0</v>
      </c>
      <c r="F82" s="14">
        <f>SUM(F75:F81)</f>
        <v>0</v>
      </c>
    </row>
    <row r="85" spans="1:8" ht="15" x14ac:dyDescent="0.25">
      <c r="A85" s="1" t="s">
        <v>630</v>
      </c>
    </row>
    <row r="86" spans="1:8" ht="15" x14ac:dyDescent="0.25">
      <c r="A86" s="726" t="s">
        <v>631</v>
      </c>
      <c r="B86" s="726" t="s">
        <v>1</v>
      </c>
      <c r="C86" s="726" t="s">
        <v>1</v>
      </c>
      <c r="D86" s="726" t="s">
        <v>1</v>
      </c>
      <c r="E86" s="726" t="s">
        <v>1</v>
      </c>
    </row>
    <row r="88" spans="1:8" x14ac:dyDescent="0.2">
      <c r="B88" s="564" t="s">
        <v>632</v>
      </c>
      <c r="C88" s="564" t="s">
        <v>1</v>
      </c>
      <c r="D88" s="564" t="s">
        <v>1</v>
      </c>
      <c r="E88" s="564" t="s">
        <v>1</v>
      </c>
      <c r="F88" s="564" t="s">
        <v>1</v>
      </c>
    </row>
    <row r="89" spans="1:8" x14ac:dyDescent="0.2">
      <c r="B89" s="564" t="s">
        <v>929</v>
      </c>
      <c r="C89" s="564" t="s">
        <v>1</v>
      </c>
      <c r="D89" s="564" t="s">
        <v>1</v>
      </c>
      <c r="E89" s="564" t="s">
        <v>1</v>
      </c>
      <c r="F89" s="564" t="s">
        <v>1</v>
      </c>
    </row>
    <row r="90" spans="1:8" ht="24.95" customHeight="1" thickTop="1" thickBot="1" x14ac:dyDescent="0.25">
      <c r="A90" s="531" t="s">
        <v>633</v>
      </c>
      <c r="B90" s="531" t="s">
        <v>1</v>
      </c>
      <c r="C90" s="531" t="s">
        <v>621</v>
      </c>
      <c r="D90" s="531" t="s">
        <v>634</v>
      </c>
      <c r="E90" s="531" t="s">
        <v>635</v>
      </c>
      <c r="F90" s="531" t="s">
        <v>202</v>
      </c>
      <c r="G90" s="531" t="s">
        <v>586</v>
      </c>
      <c r="H90" s="531" t="s">
        <v>636</v>
      </c>
    </row>
    <row r="91" spans="1:8" ht="25.5" customHeight="1" thickTop="1" x14ac:dyDescent="0.2">
      <c r="A91" s="786" t="s">
        <v>206</v>
      </c>
      <c r="B91" s="786" t="s">
        <v>1</v>
      </c>
      <c r="C91" s="405">
        <v>0</v>
      </c>
      <c r="D91" s="405">
        <v>0</v>
      </c>
      <c r="E91" s="405">
        <v>0</v>
      </c>
      <c r="F91" s="798">
        <f>SUM(C91:E91)</f>
        <v>0</v>
      </c>
      <c r="G91" s="623" t="e">
        <f>+F91/F95*100</f>
        <v>#DIV/0!</v>
      </c>
      <c r="H91" s="786" t="s">
        <v>637</v>
      </c>
    </row>
    <row r="92" spans="1:8" ht="24.75" customHeight="1" x14ac:dyDescent="0.2">
      <c r="A92" s="787" t="s">
        <v>1060</v>
      </c>
      <c r="B92" s="787" t="s">
        <v>1</v>
      </c>
      <c r="C92" s="405">
        <v>0</v>
      </c>
      <c r="D92" s="405">
        <v>0</v>
      </c>
      <c r="E92" s="405">
        <v>0</v>
      </c>
      <c r="F92" s="60">
        <f>SUM(C92:E92)</f>
        <v>0</v>
      </c>
      <c r="G92" s="575" t="e">
        <f>+F92/F95*100</f>
        <v>#DIV/0!</v>
      </c>
      <c r="H92" s="787" t="s">
        <v>638</v>
      </c>
    </row>
    <row r="93" spans="1:8" x14ac:dyDescent="0.2">
      <c r="A93" s="787" t="s">
        <v>1061</v>
      </c>
      <c r="B93" s="787" t="s">
        <v>1</v>
      </c>
      <c r="C93" s="405">
        <v>0</v>
      </c>
      <c r="D93" s="405">
        <v>0</v>
      </c>
      <c r="E93" s="405">
        <v>0</v>
      </c>
      <c r="F93" s="60">
        <f>SUM(C93:E93)</f>
        <v>0</v>
      </c>
      <c r="G93" s="575" t="e">
        <f>+F93/F95*100</f>
        <v>#DIV/0!</v>
      </c>
      <c r="H93" s="787" t="s">
        <v>639</v>
      </c>
    </row>
    <row r="94" spans="1:8" ht="13.5" thickBot="1" x14ac:dyDescent="0.25">
      <c r="A94" s="792" t="s">
        <v>640</v>
      </c>
      <c r="B94" s="792" t="s">
        <v>1</v>
      </c>
      <c r="C94" s="405">
        <v>0</v>
      </c>
      <c r="D94" s="405">
        <v>0</v>
      </c>
      <c r="E94" s="405">
        <v>0</v>
      </c>
      <c r="F94" s="60">
        <f>SUM(C94:E94)</f>
        <v>0</v>
      </c>
      <c r="G94" s="576" t="e">
        <f>+F94/F95*100</f>
        <v>#DIV/0!</v>
      </c>
      <c r="H94" s="792" t="s">
        <v>641</v>
      </c>
    </row>
    <row r="95" spans="1:8" ht="14.25" thickTop="1" thickBot="1" x14ac:dyDescent="0.25">
      <c r="A95" s="531" t="s">
        <v>174</v>
      </c>
      <c r="B95" s="531" t="s">
        <v>1</v>
      </c>
      <c r="C95" s="593">
        <f>SUM(C91:C94)</f>
        <v>0</v>
      </c>
      <c r="D95" s="52">
        <f>SUM(D91:D94)</f>
        <v>0</v>
      </c>
      <c r="E95" s="52">
        <f>SUM(E91:E94)</f>
        <v>0</v>
      </c>
      <c r="F95" s="52">
        <f>SUM(F91:F94)</f>
        <v>0</v>
      </c>
      <c r="G95" s="531"/>
    </row>
    <row r="96" spans="1:8" ht="13.5" thickTop="1" x14ac:dyDescent="0.2"/>
    <row r="98" spans="1:9" ht="15" x14ac:dyDescent="0.25">
      <c r="A98" s="377" t="s">
        <v>642</v>
      </c>
      <c r="B98" s="378"/>
      <c r="C98" s="385" t="s">
        <v>1098</v>
      </c>
      <c r="D98" s="385"/>
      <c r="E98" s="385"/>
      <c r="F98" s="378"/>
      <c r="G98" s="378"/>
      <c r="H98" s="378"/>
      <c r="I98" s="378"/>
    </row>
    <row r="99" spans="1:9" ht="15" x14ac:dyDescent="0.25">
      <c r="A99" s="802" t="s">
        <v>643</v>
      </c>
      <c r="B99" s="802" t="s">
        <v>1</v>
      </c>
      <c r="C99" s="802" t="s">
        <v>1</v>
      </c>
      <c r="D99" s="802" t="s">
        <v>1</v>
      </c>
      <c r="E99" s="802" t="s">
        <v>1</v>
      </c>
      <c r="F99" s="378"/>
      <c r="G99" s="378"/>
      <c r="H99" s="378"/>
      <c r="I99" s="378"/>
    </row>
    <row r="100" spans="1:9" x14ac:dyDescent="0.2">
      <c r="A100" s="378"/>
      <c r="B100" s="378"/>
      <c r="C100" s="378"/>
      <c r="D100" s="378"/>
      <c r="E100" s="378"/>
      <c r="F100" s="378"/>
      <c r="G100" s="378"/>
      <c r="H100" s="378"/>
      <c r="I100" s="378"/>
    </row>
    <row r="101" spans="1:9" x14ac:dyDescent="0.2">
      <c r="A101" s="803" t="s">
        <v>644</v>
      </c>
      <c r="B101" s="803" t="s">
        <v>1</v>
      </c>
      <c r="C101" s="803" t="s">
        <v>1</v>
      </c>
      <c r="D101" s="803" t="s">
        <v>1</v>
      </c>
      <c r="E101" s="803" t="s">
        <v>1</v>
      </c>
      <c r="F101" s="803" t="s">
        <v>1</v>
      </c>
      <c r="G101" s="803" t="s">
        <v>1</v>
      </c>
      <c r="H101" s="803" t="s">
        <v>1</v>
      </c>
      <c r="I101" s="378"/>
    </row>
    <row r="102" spans="1:9" x14ac:dyDescent="0.2">
      <c r="A102" s="803" t="s">
        <v>645</v>
      </c>
      <c r="B102" s="803" t="s">
        <v>1</v>
      </c>
      <c r="C102" s="803" t="s">
        <v>1</v>
      </c>
      <c r="D102" s="803" t="s">
        <v>1</v>
      </c>
      <c r="E102" s="803" t="s">
        <v>1</v>
      </c>
      <c r="F102" s="803" t="s">
        <v>1</v>
      </c>
      <c r="G102" s="803" t="s">
        <v>1</v>
      </c>
      <c r="H102" s="803" t="s">
        <v>1</v>
      </c>
      <c r="I102" s="378"/>
    </row>
    <row r="103" spans="1:9" ht="30" customHeight="1" thickTop="1" thickBot="1" x14ac:dyDescent="0.25">
      <c r="A103" s="799" t="s">
        <v>392</v>
      </c>
      <c r="B103" s="799" t="s">
        <v>1</v>
      </c>
      <c r="C103" s="379" t="s">
        <v>404</v>
      </c>
      <c r="D103" s="379" t="s">
        <v>646</v>
      </c>
      <c r="E103" s="379" t="s">
        <v>647</v>
      </c>
      <c r="F103" s="379" t="s">
        <v>174</v>
      </c>
      <c r="G103" s="379" t="s">
        <v>586</v>
      </c>
      <c r="H103" s="379" t="s">
        <v>636</v>
      </c>
      <c r="I103" s="378"/>
    </row>
    <row r="104" spans="1:9" ht="19.5" customHeight="1" thickTop="1" x14ac:dyDescent="0.2">
      <c r="A104" s="804" t="s">
        <v>648</v>
      </c>
      <c r="B104" s="804" t="s">
        <v>1</v>
      </c>
      <c r="C104" s="800"/>
      <c r="D104" s="800"/>
      <c r="E104" s="800"/>
      <c r="F104" s="380">
        <f>SUM(C104:E104)</f>
        <v>0</v>
      </c>
      <c r="G104" s="381" t="e">
        <f>+F104/F106*100</f>
        <v>#DIV/0!</v>
      </c>
      <c r="H104" s="380" t="s">
        <v>650</v>
      </c>
      <c r="I104" s="378"/>
    </row>
    <row r="105" spans="1:9" ht="22.5" customHeight="1" thickBot="1" x14ac:dyDescent="0.25">
      <c r="A105" s="805" t="s">
        <v>649</v>
      </c>
      <c r="B105" s="805" t="s">
        <v>1</v>
      </c>
      <c r="C105" s="801"/>
      <c r="D105" s="801"/>
      <c r="E105" s="801"/>
      <c r="F105" s="382">
        <f>SUM(C105:E105)</f>
        <v>0</v>
      </c>
      <c r="G105" s="383" t="e">
        <f>+F105/F106*100</f>
        <v>#DIV/0!</v>
      </c>
      <c r="H105" s="382" t="s">
        <v>651</v>
      </c>
      <c r="I105" s="378"/>
    </row>
    <row r="106" spans="1:9" ht="14.25" thickTop="1" thickBot="1" x14ac:dyDescent="0.25">
      <c r="A106" s="799" t="s">
        <v>174</v>
      </c>
      <c r="B106" s="799" t="s">
        <v>1</v>
      </c>
      <c r="C106" s="379">
        <f>SUM(C104:C105)</f>
        <v>0</v>
      </c>
      <c r="D106" s="379">
        <f>SUM(D104:D105)</f>
        <v>0</v>
      </c>
      <c r="E106" s="379">
        <f>SUM(E104:E105)</f>
        <v>0</v>
      </c>
      <c r="F106" s="379">
        <f>SUM(C106:E106)</f>
        <v>0</v>
      </c>
      <c r="G106" s="384" t="e">
        <f>SUM(G104:G105)</f>
        <v>#DIV/0!</v>
      </c>
      <c r="H106" s="379" t="s">
        <v>21</v>
      </c>
      <c r="I106" s="378"/>
    </row>
    <row r="107" spans="1:9" x14ac:dyDescent="0.2">
      <c r="A107" s="378"/>
      <c r="B107" s="378"/>
      <c r="C107" s="378"/>
      <c r="D107" s="378"/>
      <c r="E107" s="378"/>
      <c r="F107" s="378"/>
      <c r="G107" s="378"/>
      <c r="H107" s="378"/>
      <c r="I107" s="378"/>
    </row>
    <row r="109" spans="1:9" ht="15" x14ac:dyDescent="0.25">
      <c r="A109" s="1" t="s">
        <v>652</v>
      </c>
    </row>
    <row r="110" spans="1:9" ht="15" x14ac:dyDescent="0.25">
      <c r="A110" s="726" t="s">
        <v>653</v>
      </c>
      <c r="B110" s="726" t="s">
        <v>1</v>
      </c>
      <c r="C110" s="726" t="s">
        <v>1</v>
      </c>
      <c r="D110" s="726" t="s">
        <v>1</v>
      </c>
      <c r="E110" s="726" t="s">
        <v>1</v>
      </c>
    </row>
    <row r="113" spans="1:14" x14ac:dyDescent="0.2">
      <c r="A113" s="564" t="s">
        <v>654</v>
      </c>
      <c r="B113" s="564" t="s">
        <v>1</v>
      </c>
      <c r="C113" s="564" t="s">
        <v>1</v>
      </c>
      <c r="D113" s="564" t="s">
        <v>1</v>
      </c>
      <c r="E113" s="564" t="s">
        <v>1</v>
      </c>
      <c r="F113" s="564" t="s">
        <v>1</v>
      </c>
      <c r="G113" s="564" t="s">
        <v>1</v>
      </c>
      <c r="H113" s="564" t="s">
        <v>1</v>
      </c>
      <c r="I113" s="564" t="s">
        <v>1</v>
      </c>
      <c r="J113" s="564" t="s">
        <v>1</v>
      </c>
      <c r="K113" s="564" t="s">
        <v>1</v>
      </c>
      <c r="L113" s="564" t="s">
        <v>1</v>
      </c>
      <c r="M113" s="564" t="s">
        <v>1</v>
      </c>
      <c r="N113" s="564" t="s">
        <v>1</v>
      </c>
    </row>
    <row r="114" spans="1:14" x14ac:dyDescent="0.2">
      <c r="A114" s="564" t="s">
        <v>655</v>
      </c>
      <c r="B114" s="564" t="s">
        <v>1</v>
      </c>
      <c r="C114" s="564" t="s">
        <v>1</v>
      </c>
      <c r="D114" s="564" t="s">
        <v>1</v>
      </c>
      <c r="E114" s="564" t="s">
        <v>1</v>
      </c>
      <c r="F114" s="564" t="s">
        <v>1</v>
      </c>
      <c r="G114" s="564" t="s">
        <v>1</v>
      </c>
      <c r="H114" s="564" t="s">
        <v>1</v>
      </c>
      <c r="I114" s="564" t="s">
        <v>1</v>
      </c>
      <c r="J114" s="564" t="s">
        <v>1</v>
      </c>
      <c r="K114" s="564" t="s">
        <v>1</v>
      </c>
      <c r="L114" s="564" t="s">
        <v>1</v>
      </c>
      <c r="M114" s="564" t="s">
        <v>1</v>
      </c>
      <c r="N114" s="564" t="s">
        <v>1</v>
      </c>
    </row>
    <row r="115" spans="1:14" x14ac:dyDescent="0.2">
      <c r="A115" s="531" t="s">
        <v>196</v>
      </c>
      <c r="B115" s="531" t="s">
        <v>217</v>
      </c>
      <c r="C115" s="531" t="s">
        <v>218</v>
      </c>
      <c r="D115" s="531" t="s">
        <v>1</v>
      </c>
      <c r="E115" s="531" t="s">
        <v>1</v>
      </c>
      <c r="F115" s="531" t="s">
        <v>1</v>
      </c>
      <c r="G115" s="531" t="s">
        <v>1</v>
      </c>
      <c r="H115" s="531" t="s">
        <v>1</v>
      </c>
      <c r="I115" s="531" t="s">
        <v>1</v>
      </c>
      <c r="J115" s="531" t="s">
        <v>1</v>
      </c>
      <c r="K115" s="531" t="s">
        <v>1</v>
      </c>
      <c r="L115" s="531" t="s">
        <v>1</v>
      </c>
      <c r="M115" s="531" t="s">
        <v>224</v>
      </c>
      <c r="N115" s="531" t="s">
        <v>938</v>
      </c>
    </row>
    <row r="116" spans="1:14" ht="33.75" x14ac:dyDescent="0.2">
      <c r="A116" s="531" t="s">
        <v>1</v>
      </c>
      <c r="B116" s="531" t="s">
        <v>1</v>
      </c>
      <c r="C116" s="10" t="s">
        <v>96</v>
      </c>
      <c r="D116" s="10" t="s">
        <v>95</v>
      </c>
      <c r="E116" s="10" t="s">
        <v>94</v>
      </c>
      <c r="F116" s="10" t="s">
        <v>93</v>
      </c>
      <c r="G116" s="10" t="s">
        <v>0</v>
      </c>
      <c r="H116" s="229" t="s">
        <v>219</v>
      </c>
      <c r="I116" s="229" t="s">
        <v>220</v>
      </c>
      <c r="J116" s="10" t="s">
        <v>221</v>
      </c>
      <c r="K116" s="10" t="s">
        <v>222</v>
      </c>
      <c r="L116" s="10" t="s">
        <v>223</v>
      </c>
      <c r="M116" s="531" t="s">
        <v>1</v>
      </c>
      <c r="N116" s="531" t="s">
        <v>1</v>
      </c>
    </row>
    <row r="117" spans="1:14" ht="39.75" customHeight="1" x14ac:dyDescent="0.2">
      <c r="A117" s="531" t="s">
        <v>1</v>
      </c>
      <c r="B117" s="531" t="s">
        <v>1</v>
      </c>
      <c r="C117" s="10" t="s">
        <v>226</v>
      </c>
      <c r="D117" s="10" t="s">
        <v>227</v>
      </c>
      <c r="E117" s="10" t="s">
        <v>228</v>
      </c>
      <c r="F117" s="10" t="s">
        <v>229</v>
      </c>
      <c r="G117" s="10" t="s">
        <v>230</v>
      </c>
      <c r="H117" s="10" t="s">
        <v>231</v>
      </c>
      <c r="I117" s="10" t="s">
        <v>232</v>
      </c>
      <c r="J117" s="10" t="s">
        <v>233</v>
      </c>
      <c r="K117" s="10" t="s">
        <v>234</v>
      </c>
      <c r="L117" s="10" t="s">
        <v>235</v>
      </c>
      <c r="M117" s="10" t="s">
        <v>236</v>
      </c>
      <c r="N117" s="531" t="s">
        <v>1</v>
      </c>
    </row>
    <row r="118" spans="1:14" ht="48" customHeight="1" x14ac:dyDescent="0.2">
      <c r="A118" s="4" t="s">
        <v>0</v>
      </c>
      <c r="B118" s="4" t="s">
        <v>656</v>
      </c>
      <c r="C118" s="22"/>
      <c r="D118" s="22"/>
      <c r="E118" s="22"/>
      <c r="F118" s="22"/>
      <c r="G118" s="22"/>
      <c r="H118" s="22"/>
      <c r="I118" s="22"/>
      <c r="J118" s="23">
        <f>SUM(C118:I118)</f>
        <v>0</v>
      </c>
      <c r="K118" s="23">
        <f>SUM(C118:G118)</f>
        <v>0</v>
      </c>
      <c r="L118" s="23">
        <f>+C118*5+D118*4+E118*3+F118*2+G118*1</f>
        <v>0</v>
      </c>
      <c r="M118" s="53" t="e">
        <f>+L118/K118</f>
        <v>#DIV/0!</v>
      </c>
      <c r="N118" s="53" t="e">
        <f>+M118*2</f>
        <v>#DIV/0!</v>
      </c>
    </row>
    <row r="119" spans="1:14" ht="58.5" customHeight="1" x14ac:dyDescent="0.2">
      <c r="A119" s="4" t="s">
        <v>93</v>
      </c>
      <c r="B119" s="4" t="s">
        <v>657</v>
      </c>
      <c r="C119" s="22"/>
      <c r="D119" s="22"/>
      <c r="E119" s="22"/>
      <c r="F119" s="22"/>
      <c r="G119" s="22"/>
      <c r="H119" s="22"/>
      <c r="I119" s="22"/>
      <c r="J119" s="23">
        <f t="shared" ref="J119:J130" si="2">SUM(C119:I119)</f>
        <v>0</v>
      </c>
      <c r="K119" s="23">
        <f t="shared" ref="K119:K130" si="3">SUM(C119:G119)</f>
        <v>0</v>
      </c>
      <c r="L119" s="23">
        <f t="shared" ref="L119:L130" si="4">+C119*5+D119*4+E119*3+F119*2+G119*1</f>
        <v>0</v>
      </c>
      <c r="M119" s="53" t="e">
        <f t="shared" ref="M119:M130" si="5">+L119/K119</f>
        <v>#DIV/0!</v>
      </c>
      <c r="N119" s="53" t="e">
        <f t="shared" ref="N119:N130" si="6">+M119*2</f>
        <v>#DIV/0!</v>
      </c>
    </row>
    <row r="120" spans="1:14" ht="63.75" customHeight="1" x14ac:dyDescent="0.2">
      <c r="A120" s="4" t="s">
        <v>94</v>
      </c>
      <c r="B120" s="4" t="s">
        <v>658</v>
      </c>
      <c r="C120" s="22"/>
      <c r="D120" s="22"/>
      <c r="E120" s="22"/>
      <c r="F120" s="22"/>
      <c r="G120" s="22"/>
      <c r="H120" s="22"/>
      <c r="I120" s="22"/>
      <c r="J120" s="23">
        <f t="shared" si="2"/>
        <v>0</v>
      </c>
      <c r="K120" s="23">
        <f t="shared" si="3"/>
        <v>0</v>
      </c>
      <c r="L120" s="23">
        <f t="shared" si="4"/>
        <v>0</v>
      </c>
      <c r="M120" s="53" t="e">
        <f t="shared" si="5"/>
        <v>#DIV/0!</v>
      </c>
      <c r="N120" s="53" t="e">
        <f t="shared" si="6"/>
        <v>#DIV/0!</v>
      </c>
    </row>
    <row r="121" spans="1:14" ht="73.5" customHeight="1" x14ac:dyDescent="0.2">
      <c r="A121" s="4" t="s">
        <v>95</v>
      </c>
      <c r="B121" s="4" t="s">
        <v>659</v>
      </c>
      <c r="C121" s="22"/>
      <c r="D121" s="22"/>
      <c r="E121" s="22"/>
      <c r="F121" s="22"/>
      <c r="G121" s="22"/>
      <c r="H121" s="22"/>
      <c r="I121" s="22"/>
      <c r="J121" s="23">
        <f t="shared" si="2"/>
        <v>0</v>
      </c>
      <c r="K121" s="23">
        <f t="shared" si="3"/>
        <v>0</v>
      </c>
      <c r="L121" s="23">
        <f t="shared" si="4"/>
        <v>0</v>
      </c>
      <c r="M121" s="53" t="e">
        <f t="shared" si="5"/>
        <v>#DIV/0!</v>
      </c>
      <c r="N121" s="53" t="e">
        <f t="shared" si="6"/>
        <v>#DIV/0!</v>
      </c>
    </row>
    <row r="122" spans="1:14" ht="61.5" customHeight="1" x14ac:dyDescent="0.2">
      <c r="A122" s="4" t="s">
        <v>96</v>
      </c>
      <c r="B122" s="4" t="s">
        <v>660</v>
      </c>
      <c r="C122" s="22"/>
      <c r="D122" s="22"/>
      <c r="E122" s="22"/>
      <c r="F122" s="22"/>
      <c r="G122" s="22"/>
      <c r="H122" s="22"/>
      <c r="I122" s="22"/>
      <c r="J122" s="23">
        <f t="shared" si="2"/>
        <v>0</v>
      </c>
      <c r="K122" s="23">
        <f t="shared" si="3"/>
        <v>0</v>
      </c>
      <c r="L122" s="23">
        <f t="shared" si="4"/>
        <v>0</v>
      </c>
      <c r="M122" s="53" t="e">
        <f t="shared" si="5"/>
        <v>#DIV/0!</v>
      </c>
      <c r="N122" s="53" t="e">
        <f t="shared" si="6"/>
        <v>#DIV/0!</v>
      </c>
    </row>
    <row r="123" spans="1:14" ht="46.5" customHeight="1" x14ac:dyDescent="0.2">
      <c r="A123" s="4" t="s">
        <v>97</v>
      </c>
      <c r="B123" s="4" t="s">
        <v>661</v>
      </c>
      <c r="C123" s="22"/>
      <c r="D123" s="22"/>
      <c r="E123" s="22"/>
      <c r="F123" s="22"/>
      <c r="G123" s="22"/>
      <c r="H123" s="22"/>
      <c r="I123" s="22"/>
      <c r="J123" s="23">
        <f t="shared" si="2"/>
        <v>0</v>
      </c>
      <c r="K123" s="23">
        <f t="shared" si="3"/>
        <v>0</v>
      </c>
      <c r="L123" s="23">
        <f t="shared" si="4"/>
        <v>0</v>
      </c>
      <c r="M123" s="53" t="e">
        <f t="shared" si="5"/>
        <v>#DIV/0!</v>
      </c>
      <c r="N123" s="53" t="e">
        <f t="shared" si="6"/>
        <v>#DIV/0!</v>
      </c>
    </row>
    <row r="124" spans="1:14" ht="54.95" customHeight="1" x14ac:dyDescent="0.2">
      <c r="A124" s="4" t="s">
        <v>98</v>
      </c>
      <c r="B124" s="4" t="s">
        <v>662</v>
      </c>
      <c r="C124" s="22"/>
      <c r="D124" s="22"/>
      <c r="E124" s="22"/>
      <c r="F124" s="22"/>
      <c r="G124" s="22"/>
      <c r="H124" s="22"/>
      <c r="I124" s="22"/>
      <c r="J124" s="23">
        <f t="shared" si="2"/>
        <v>0</v>
      </c>
      <c r="K124" s="23">
        <f t="shared" si="3"/>
        <v>0</v>
      </c>
      <c r="L124" s="23">
        <f t="shared" si="4"/>
        <v>0</v>
      </c>
      <c r="M124" s="53" t="e">
        <f t="shared" si="5"/>
        <v>#DIV/0!</v>
      </c>
      <c r="N124" s="53" t="e">
        <f t="shared" si="6"/>
        <v>#DIV/0!</v>
      </c>
    </row>
    <row r="125" spans="1:14" ht="54.95" customHeight="1" x14ac:dyDescent="0.2">
      <c r="A125" s="4" t="s">
        <v>127</v>
      </c>
      <c r="B125" s="4" t="s">
        <v>663</v>
      </c>
      <c r="C125" s="22"/>
      <c r="D125" s="22"/>
      <c r="E125" s="22"/>
      <c r="F125" s="22"/>
      <c r="G125" s="22"/>
      <c r="H125" s="22"/>
      <c r="I125" s="22"/>
      <c r="J125" s="23">
        <f t="shared" si="2"/>
        <v>0</v>
      </c>
      <c r="K125" s="23">
        <f t="shared" si="3"/>
        <v>0</v>
      </c>
      <c r="L125" s="23">
        <f t="shared" si="4"/>
        <v>0</v>
      </c>
      <c r="M125" s="53" t="e">
        <f t="shared" si="5"/>
        <v>#DIV/0!</v>
      </c>
      <c r="N125" s="53" t="e">
        <f t="shared" si="6"/>
        <v>#DIV/0!</v>
      </c>
    </row>
    <row r="126" spans="1:14" ht="60" customHeight="1" x14ac:dyDescent="0.2">
      <c r="A126" s="4" t="s">
        <v>126</v>
      </c>
      <c r="B126" s="4" t="s">
        <v>664</v>
      </c>
      <c r="C126" s="22"/>
      <c r="D126" s="22"/>
      <c r="E126" s="22"/>
      <c r="F126" s="22"/>
      <c r="G126" s="22"/>
      <c r="H126" s="22"/>
      <c r="I126" s="22"/>
      <c r="J126" s="23">
        <f t="shared" si="2"/>
        <v>0</v>
      </c>
      <c r="K126" s="23">
        <f t="shared" si="3"/>
        <v>0</v>
      </c>
      <c r="L126" s="23">
        <f t="shared" si="4"/>
        <v>0</v>
      </c>
      <c r="M126" s="53" t="e">
        <f t="shared" si="5"/>
        <v>#DIV/0!</v>
      </c>
      <c r="N126" s="53" t="e">
        <f t="shared" si="6"/>
        <v>#DIV/0!</v>
      </c>
    </row>
    <row r="127" spans="1:14" ht="38.25" customHeight="1" x14ac:dyDescent="0.2">
      <c r="A127" s="4" t="s">
        <v>128</v>
      </c>
      <c r="B127" s="4" t="s">
        <v>665</v>
      </c>
      <c r="C127" s="22"/>
      <c r="D127" s="22"/>
      <c r="E127" s="22"/>
      <c r="F127" s="22"/>
      <c r="G127" s="22"/>
      <c r="H127" s="22"/>
      <c r="I127" s="22"/>
      <c r="J127" s="23">
        <f t="shared" si="2"/>
        <v>0</v>
      </c>
      <c r="K127" s="23">
        <f t="shared" si="3"/>
        <v>0</v>
      </c>
      <c r="L127" s="23">
        <f t="shared" si="4"/>
        <v>0</v>
      </c>
      <c r="M127" s="53" t="e">
        <f t="shared" si="5"/>
        <v>#DIV/0!</v>
      </c>
      <c r="N127" s="53" t="e">
        <f t="shared" si="6"/>
        <v>#DIV/0!</v>
      </c>
    </row>
    <row r="128" spans="1:14" ht="20.25" customHeight="1" x14ac:dyDescent="0.2">
      <c r="A128" s="4" t="s">
        <v>129</v>
      </c>
      <c r="B128" s="4" t="s">
        <v>666</v>
      </c>
      <c r="C128" s="22"/>
      <c r="D128" s="22"/>
      <c r="E128" s="22"/>
      <c r="F128" s="22"/>
      <c r="G128" s="22"/>
      <c r="H128" s="22"/>
      <c r="I128" s="22"/>
      <c r="J128" s="23">
        <f t="shared" si="2"/>
        <v>0</v>
      </c>
      <c r="K128" s="23">
        <f t="shared" si="3"/>
        <v>0</v>
      </c>
      <c r="L128" s="23">
        <f t="shared" si="4"/>
        <v>0</v>
      </c>
      <c r="M128" s="53" t="e">
        <f t="shared" si="5"/>
        <v>#DIV/0!</v>
      </c>
      <c r="N128" s="53" t="e">
        <f t="shared" si="6"/>
        <v>#DIV/0!</v>
      </c>
    </row>
    <row r="129" spans="1:14" ht="33" customHeight="1" x14ac:dyDescent="0.2">
      <c r="A129" s="4" t="s">
        <v>69</v>
      </c>
      <c r="B129" s="4" t="s">
        <v>667</v>
      </c>
      <c r="C129" s="22"/>
      <c r="D129" s="22"/>
      <c r="E129" s="22"/>
      <c r="F129" s="22"/>
      <c r="G129" s="22"/>
      <c r="H129" s="22"/>
      <c r="I129" s="22"/>
      <c r="J129" s="23">
        <f t="shared" si="2"/>
        <v>0</v>
      </c>
      <c r="K129" s="23">
        <f t="shared" si="3"/>
        <v>0</v>
      </c>
      <c r="L129" s="23">
        <f t="shared" si="4"/>
        <v>0</v>
      </c>
      <c r="M129" s="53" t="e">
        <f t="shared" si="5"/>
        <v>#DIV/0!</v>
      </c>
      <c r="N129" s="53" t="e">
        <f t="shared" si="6"/>
        <v>#DIV/0!</v>
      </c>
    </row>
    <row r="130" spans="1:14" x14ac:dyDescent="0.2">
      <c r="A130" s="631" t="s">
        <v>202</v>
      </c>
      <c r="B130" s="631" t="s">
        <v>1</v>
      </c>
      <c r="C130" s="23">
        <f>SUM(C118:C129)</f>
        <v>0</v>
      </c>
      <c r="D130" s="23">
        <f t="shared" ref="D130:I130" si="7">SUM(D118:D129)</f>
        <v>0</v>
      </c>
      <c r="E130" s="23">
        <f t="shared" si="7"/>
        <v>0</v>
      </c>
      <c r="F130" s="23">
        <f t="shared" si="7"/>
        <v>0</v>
      </c>
      <c r="G130" s="23">
        <f t="shared" si="7"/>
        <v>0</v>
      </c>
      <c r="H130" s="23">
        <f t="shared" si="7"/>
        <v>0</v>
      </c>
      <c r="I130" s="23">
        <f t="shared" si="7"/>
        <v>0</v>
      </c>
      <c r="J130" s="23">
        <f t="shared" si="2"/>
        <v>0</v>
      </c>
      <c r="K130" s="23">
        <f t="shared" si="3"/>
        <v>0</v>
      </c>
      <c r="L130" s="23">
        <f t="shared" si="4"/>
        <v>0</v>
      </c>
      <c r="M130" s="53" t="e">
        <f t="shared" si="5"/>
        <v>#DIV/0!</v>
      </c>
      <c r="N130" s="53" t="e">
        <f t="shared" si="6"/>
        <v>#DIV/0!</v>
      </c>
    </row>
    <row r="131" spans="1:14" x14ac:dyDescent="0.2">
      <c r="A131" s="631" t="s">
        <v>245</v>
      </c>
      <c r="B131" s="631" t="s">
        <v>1</v>
      </c>
      <c r="C131" s="54" t="s">
        <v>246</v>
      </c>
      <c r="D131" s="54" t="s">
        <v>247</v>
      </c>
      <c r="E131" s="54" t="s">
        <v>248</v>
      </c>
      <c r="F131" s="54" t="s">
        <v>249</v>
      </c>
      <c r="G131" s="54" t="s">
        <v>250</v>
      </c>
      <c r="H131" s="54" t="s">
        <v>251</v>
      </c>
      <c r="I131" s="54" t="s">
        <v>252</v>
      </c>
      <c r="J131" s="54" t="s">
        <v>21</v>
      </c>
      <c r="K131" s="54"/>
      <c r="L131" s="54" t="s">
        <v>253</v>
      </c>
      <c r="M131" s="5" t="s">
        <v>21</v>
      </c>
      <c r="N131" s="5" t="s">
        <v>21</v>
      </c>
    </row>
    <row r="132" spans="1:14" x14ac:dyDescent="0.2">
      <c r="A132" s="631" t="s">
        <v>21</v>
      </c>
      <c r="B132" s="631" t="s">
        <v>1</v>
      </c>
      <c r="C132" s="53" t="e">
        <f>+C130/J130*100</f>
        <v>#DIV/0!</v>
      </c>
      <c r="D132" s="53" t="e">
        <f>+D130/J130*100</f>
        <v>#DIV/0!</v>
      </c>
      <c r="E132" s="53" t="e">
        <f>+E130/J130*100</f>
        <v>#DIV/0!</v>
      </c>
      <c r="F132" s="53" t="e">
        <f>+F130/J130*100</f>
        <v>#DIV/0!</v>
      </c>
      <c r="G132" s="53" t="e">
        <f>+G130/J130*100</f>
        <v>#DIV/0!</v>
      </c>
      <c r="H132" s="53" t="e">
        <f>+H130/J130*100</f>
        <v>#DIV/0!</v>
      </c>
      <c r="I132" s="53" t="e">
        <f>+I130/J130*100</f>
        <v>#DIV/0!</v>
      </c>
      <c r="J132" s="53" t="e">
        <f>SUM(C132:I132)</f>
        <v>#DIV/0!</v>
      </c>
      <c r="K132" s="53"/>
      <c r="L132" s="53" t="e">
        <f>+C132+D132</f>
        <v>#DIV/0!</v>
      </c>
      <c r="M132" s="5" t="s">
        <v>21</v>
      </c>
      <c r="N132" s="5" t="s">
        <v>21</v>
      </c>
    </row>
    <row r="133" spans="1:14" ht="15" x14ac:dyDescent="0.25">
      <c r="A133" s="1" t="s">
        <v>668</v>
      </c>
    </row>
    <row r="134" spans="1:14" ht="15" x14ac:dyDescent="0.25">
      <c r="A134" s="726" t="s">
        <v>669</v>
      </c>
      <c r="B134" s="726" t="s">
        <v>1</v>
      </c>
      <c r="C134" s="726" t="s">
        <v>1</v>
      </c>
      <c r="D134" s="726" t="s">
        <v>1</v>
      </c>
      <c r="E134" s="726" t="s">
        <v>1</v>
      </c>
    </row>
    <row r="136" spans="1:14" x14ac:dyDescent="0.2">
      <c r="B136" s="564" t="s">
        <v>670</v>
      </c>
      <c r="C136" s="564" t="s">
        <v>1</v>
      </c>
    </row>
    <row r="137" spans="1:14" ht="39.950000000000003" customHeight="1" x14ac:dyDescent="0.2">
      <c r="B137" s="564" t="s">
        <v>675</v>
      </c>
      <c r="C137" s="564" t="s">
        <v>1</v>
      </c>
    </row>
    <row r="138" spans="1:14" x14ac:dyDescent="0.2">
      <c r="B138" s="531" t="s">
        <v>0</v>
      </c>
      <c r="C138" s="10" t="s">
        <v>93</v>
      </c>
    </row>
    <row r="139" spans="1:14" ht="72" x14ac:dyDescent="0.2">
      <c r="B139" s="10" t="s">
        <v>676</v>
      </c>
      <c r="C139" s="10" t="s">
        <v>677</v>
      </c>
    </row>
    <row r="140" spans="1:14" x14ac:dyDescent="0.2">
      <c r="B140" s="4">
        <v>0</v>
      </c>
      <c r="C140" s="4">
        <v>0</v>
      </c>
    </row>
    <row r="141" spans="1:14" x14ac:dyDescent="0.2">
      <c r="B141" s="531" t="s">
        <v>671</v>
      </c>
      <c r="C141" s="531" t="s">
        <v>1</v>
      </c>
    </row>
    <row r="142" spans="1:14" x14ac:dyDescent="0.2">
      <c r="B142" s="589" t="e">
        <f>+B140/C140*100</f>
        <v>#DIV/0!</v>
      </c>
      <c r="C142" s="589"/>
    </row>
    <row r="145" spans="2:3" x14ac:dyDescent="0.2">
      <c r="B145" s="564" t="s">
        <v>672</v>
      </c>
      <c r="C145" s="564" t="s">
        <v>1</v>
      </c>
    </row>
    <row r="146" spans="2:3" ht="39.950000000000003" customHeight="1" x14ac:dyDescent="0.2">
      <c r="B146" s="564" t="s">
        <v>1073</v>
      </c>
      <c r="C146" s="564" t="s">
        <v>1</v>
      </c>
    </row>
    <row r="147" spans="2:3" ht="14.25" thickTop="1" thickBot="1" x14ac:dyDescent="0.25">
      <c r="B147" s="531" t="s">
        <v>0</v>
      </c>
      <c r="C147" s="10" t="s">
        <v>93</v>
      </c>
    </row>
    <row r="148" spans="2:3" ht="73.5" thickTop="1" thickBot="1" x14ac:dyDescent="0.25">
      <c r="B148" s="10" t="s">
        <v>1062</v>
      </c>
      <c r="C148" s="10" t="s">
        <v>1063</v>
      </c>
    </row>
    <row r="149" spans="2:3" ht="14.25" thickTop="1" thickBot="1" x14ac:dyDescent="0.25">
      <c r="B149" s="4">
        <v>0</v>
      </c>
      <c r="C149" s="4">
        <v>0</v>
      </c>
    </row>
    <row r="150" spans="2:3" ht="14.25" thickTop="1" thickBot="1" x14ac:dyDescent="0.25">
      <c r="B150" s="531" t="s">
        <v>673</v>
      </c>
      <c r="C150" s="531" t="s">
        <v>1</v>
      </c>
    </row>
    <row r="151" spans="2:3" ht="14.25" thickTop="1" thickBot="1" x14ac:dyDescent="0.25">
      <c r="B151" s="589" t="e">
        <f>+B149/C149*100</f>
        <v>#DIV/0!</v>
      </c>
      <c r="C151" s="589"/>
    </row>
    <row r="152" spans="2:3" ht="13.5" thickTop="1" x14ac:dyDescent="0.2"/>
    <row r="154" spans="2:3" x14ac:dyDescent="0.2">
      <c r="B154" s="564" t="s">
        <v>674</v>
      </c>
      <c r="C154" s="564" t="s">
        <v>1</v>
      </c>
    </row>
    <row r="155" spans="2:3" ht="39.950000000000003" customHeight="1" x14ac:dyDescent="0.2">
      <c r="B155" s="564" t="s">
        <v>1074</v>
      </c>
      <c r="C155" s="564" t="s">
        <v>1</v>
      </c>
    </row>
    <row r="156" spans="2:3" x14ac:dyDescent="0.2">
      <c r="B156" s="531" t="s">
        <v>0</v>
      </c>
      <c r="C156" s="10" t="s">
        <v>93</v>
      </c>
    </row>
    <row r="157" spans="2:3" ht="72" x14ac:dyDescent="0.2">
      <c r="B157" s="10" t="s">
        <v>1064</v>
      </c>
      <c r="C157" s="10" t="s">
        <v>1065</v>
      </c>
    </row>
    <row r="158" spans="2:3" x14ac:dyDescent="0.2">
      <c r="B158" s="4">
        <v>0</v>
      </c>
      <c r="C158" s="4">
        <v>0</v>
      </c>
    </row>
    <row r="159" spans="2:3" ht="14.25" thickTop="1" thickBot="1" x14ac:dyDescent="0.25">
      <c r="B159" s="531" t="s">
        <v>678</v>
      </c>
      <c r="C159" s="531" t="s">
        <v>1</v>
      </c>
    </row>
    <row r="160" spans="2:3" ht="14.25" thickTop="1" thickBot="1" x14ac:dyDescent="0.25">
      <c r="B160" s="589" t="e">
        <f>+B158/C158*100</f>
        <v>#DIV/0!</v>
      </c>
      <c r="C160" s="589"/>
    </row>
    <row r="161" ht="13.5" thickTop="1" x14ac:dyDescent="0.2"/>
  </sheetData>
  <mergeCells count="179">
    <mergeCell ref="A130:B130"/>
    <mergeCell ref="A131:B131"/>
    <mergeCell ref="A132:B132"/>
    <mergeCell ref="A134:E134"/>
    <mergeCell ref="B136:C136"/>
    <mergeCell ref="B137:C137"/>
    <mergeCell ref="A110:E110"/>
    <mergeCell ref="A113:N113"/>
    <mergeCell ref="A114:N114"/>
    <mergeCell ref="A115:A117"/>
    <mergeCell ref="B115:B117"/>
    <mergeCell ref="C115:L115"/>
    <mergeCell ref="M115:M116"/>
    <mergeCell ref="N115:N117"/>
    <mergeCell ref="B160:C160"/>
    <mergeCell ref="B150:C150"/>
    <mergeCell ref="B151:C151"/>
    <mergeCell ref="B154:C154"/>
    <mergeCell ref="B155:C155"/>
    <mergeCell ref="B156"/>
    <mergeCell ref="B159:C159"/>
    <mergeCell ref="B138"/>
    <mergeCell ref="B141:C141"/>
    <mergeCell ref="B142:C142"/>
    <mergeCell ref="B145:C145"/>
    <mergeCell ref="B146:C146"/>
    <mergeCell ref="B147"/>
    <mergeCell ref="H94"/>
    <mergeCell ref="A95:B95"/>
    <mergeCell ref="C95"/>
    <mergeCell ref="G95"/>
    <mergeCell ref="A94:B94"/>
    <mergeCell ref="G94"/>
    <mergeCell ref="A106:B106"/>
    <mergeCell ref="C104"/>
    <mergeCell ref="D104"/>
    <mergeCell ref="E104"/>
    <mergeCell ref="C105"/>
    <mergeCell ref="D105"/>
    <mergeCell ref="E105"/>
    <mergeCell ref="A99:E99"/>
    <mergeCell ref="A101:H101"/>
    <mergeCell ref="A102:H102"/>
    <mergeCell ref="A103:B103"/>
    <mergeCell ref="A104:B104"/>
    <mergeCell ref="A105:B105"/>
    <mergeCell ref="G90"/>
    <mergeCell ref="H90"/>
    <mergeCell ref="A91:B91"/>
    <mergeCell ref="H91"/>
    <mergeCell ref="F91"/>
    <mergeCell ref="G91"/>
    <mergeCell ref="A93:B93"/>
    <mergeCell ref="H93"/>
    <mergeCell ref="G93"/>
    <mergeCell ref="A92:B92"/>
    <mergeCell ref="H92"/>
    <mergeCell ref="G92"/>
    <mergeCell ref="B88:F88"/>
    <mergeCell ref="B89:F89"/>
    <mergeCell ref="A90:B90"/>
    <mergeCell ref="C90"/>
    <mergeCell ref="D90"/>
    <mergeCell ref="E90"/>
    <mergeCell ref="F90"/>
    <mergeCell ref="A81:B81"/>
    <mergeCell ref="C81"/>
    <mergeCell ref="D81"/>
    <mergeCell ref="E81"/>
    <mergeCell ref="A82:B82"/>
    <mergeCell ref="A86:E86"/>
    <mergeCell ref="A79:B79"/>
    <mergeCell ref="C79"/>
    <mergeCell ref="D79"/>
    <mergeCell ref="E79"/>
    <mergeCell ref="A80:B80"/>
    <mergeCell ref="C80"/>
    <mergeCell ref="D80"/>
    <mergeCell ref="E80"/>
    <mergeCell ref="A77:B77"/>
    <mergeCell ref="C77"/>
    <mergeCell ref="D77"/>
    <mergeCell ref="E77"/>
    <mergeCell ref="A78:B78"/>
    <mergeCell ref="C78"/>
    <mergeCell ref="D78"/>
    <mergeCell ref="E78"/>
    <mergeCell ref="A75:B75"/>
    <mergeCell ref="C75"/>
    <mergeCell ref="D75"/>
    <mergeCell ref="E75"/>
    <mergeCell ref="A76:B76"/>
    <mergeCell ref="C76"/>
    <mergeCell ref="D76"/>
    <mergeCell ref="E76"/>
    <mergeCell ref="A72:F72"/>
    <mergeCell ref="A73:B74"/>
    <mergeCell ref="C73:F73"/>
    <mergeCell ref="C74"/>
    <mergeCell ref="D74"/>
    <mergeCell ref="E74"/>
    <mergeCell ref="F74"/>
    <mergeCell ref="A67:B67"/>
    <mergeCell ref="C67"/>
    <mergeCell ref="D67"/>
    <mergeCell ref="E67"/>
    <mergeCell ref="A68:B68"/>
    <mergeCell ref="A71:F71"/>
    <mergeCell ref="A65:B65"/>
    <mergeCell ref="C65"/>
    <mergeCell ref="D65"/>
    <mergeCell ref="E65"/>
    <mergeCell ref="A66:B66"/>
    <mergeCell ref="C66"/>
    <mergeCell ref="D66"/>
    <mergeCell ref="E66"/>
    <mergeCell ref="A63:B63"/>
    <mergeCell ref="C63"/>
    <mergeCell ref="D63"/>
    <mergeCell ref="E63"/>
    <mergeCell ref="A64:B64"/>
    <mergeCell ref="C64"/>
    <mergeCell ref="D64"/>
    <mergeCell ref="E64"/>
    <mergeCell ref="A61:B61"/>
    <mergeCell ref="C61"/>
    <mergeCell ref="D61"/>
    <mergeCell ref="E61"/>
    <mergeCell ref="A62:B62"/>
    <mergeCell ref="C62"/>
    <mergeCell ref="D62"/>
    <mergeCell ref="E62"/>
    <mergeCell ref="A57:F57"/>
    <mergeCell ref="A58:F58"/>
    <mergeCell ref="A59:B60"/>
    <mergeCell ref="C59:F59"/>
    <mergeCell ref="C60"/>
    <mergeCell ref="D60"/>
    <mergeCell ref="E60"/>
    <mergeCell ref="F60"/>
    <mergeCell ref="A55:F55"/>
    <mergeCell ref="E48"/>
    <mergeCell ref="A46:E46"/>
    <mergeCell ref="D28"/>
    <mergeCell ref="A23:D23"/>
    <mergeCell ref="A25:D25"/>
    <mergeCell ref="A27"/>
    <mergeCell ref="B27"/>
    <mergeCell ref="C27"/>
    <mergeCell ref="D27"/>
    <mergeCell ref="A37:E37"/>
    <mergeCell ref="A38:E38"/>
    <mergeCell ref="B28"/>
    <mergeCell ref="C28"/>
    <mergeCell ref="A32:E32"/>
    <mergeCell ref="A31:E31"/>
    <mergeCell ref="A44:G44"/>
    <mergeCell ref="E9"/>
    <mergeCell ref="E10"/>
    <mergeCell ref="A1:K1"/>
    <mergeCell ref="A4:E4"/>
    <mergeCell ref="A6:E6"/>
    <mergeCell ref="A8:D8"/>
    <mergeCell ref="A9:D9"/>
    <mergeCell ref="A10:D10"/>
    <mergeCell ref="B15"/>
    <mergeCell ref="C15"/>
    <mergeCell ref="D15"/>
    <mergeCell ref="A13:D13"/>
    <mergeCell ref="A19:E19"/>
    <mergeCell ref="A21:D21"/>
    <mergeCell ref="A22:D22"/>
    <mergeCell ref="E22"/>
    <mergeCell ref="E23"/>
    <mergeCell ref="A12:D12"/>
    <mergeCell ref="A14"/>
    <mergeCell ref="B14"/>
    <mergeCell ref="C14"/>
    <mergeCell ref="D14"/>
  </mergeCells>
  <pageMargins left="0.75" right="0.75" top="1" bottom="1" header="0.5" footer="0.5"/>
  <pageSetup scale="49" orientation="portrait" horizontalDpi="300" verticalDpi="300" r:id="rId1"/>
  <headerFooter alignWithMargins="0"/>
  <rowBreaks count="1" manualBreakCount="1"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Q160"/>
  <sheetViews>
    <sheetView tabSelected="1" topLeftCell="H142" zoomScaleNormal="100" zoomScaleSheetLayoutView="110" workbookViewId="0">
      <selection activeCell="I151" sqref="I151"/>
    </sheetView>
  </sheetViews>
  <sheetFormatPr baseColWidth="10" defaultColWidth="9.140625" defaultRowHeight="12.75" x14ac:dyDescent="0.2"/>
  <cols>
    <col min="1" max="1" width="4.140625" customWidth="1"/>
    <col min="2" max="2" width="26.85546875" customWidth="1"/>
    <col min="3" max="3" width="14.5703125" customWidth="1"/>
    <col min="4" max="4" width="11" customWidth="1"/>
    <col min="5" max="5" width="11.5703125" customWidth="1"/>
    <col min="6" max="6" width="13.140625" customWidth="1"/>
    <col min="7" max="7" width="10.28515625" customWidth="1"/>
    <col min="8" max="8" width="10.42578125" customWidth="1"/>
    <col min="9" max="9" width="11.5703125" customWidth="1"/>
    <col min="10" max="10" width="9.140625" customWidth="1"/>
    <col min="11" max="11" width="10.5703125" customWidth="1"/>
    <col min="12" max="12" width="11.42578125" customWidth="1"/>
    <col min="13" max="13" width="11.28515625" customWidth="1"/>
    <col min="14" max="14" width="13.42578125" customWidth="1"/>
  </cols>
  <sheetData>
    <row r="1" spans="1:14" ht="18" x14ac:dyDescent="0.2">
      <c r="A1" s="528" t="s">
        <v>679</v>
      </c>
      <c r="B1" s="528" t="s">
        <v>1</v>
      </c>
      <c r="C1" s="528" t="s">
        <v>1</v>
      </c>
      <c r="D1" s="528" t="s">
        <v>1</v>
      </c>
      <c r="E1" s="528" t="s">
        <v>1</v>
      </c>
      <c r="F1" s="528" t="s">
        <v>1</v>
      </c>
      <c r="G1" s="528" t="s">
        <v>1</v>
      </c>
      <c r="H1" s="528" t="s">
        <v>1</v>
      </c>
      <c r="I1" s="528" t="s">
        <v>1</v>
      </c>
      <c r="J1" s="528" t="s">
        <v>1</v>
      </c>
      <c r="K1" s="528" t="s">
        <v>1</v>
      </c>
    </row>
    <row r="2" spans="1:14" ht="15" x14ac:dyDescent="0.25">
      <c r="A2" s="1" t="s">
        <v>680</v>
      </c>
    </row>
    <row r="3" spans="1:14" ht="15" x14ac:dyDescent="0.25">
      <c r="A3" s="726" t="s">
        <v>930</v>
      </c>
      <c r="B3" s="726" t="s">
        <v>1</v>
      </c>
      <c r="C3" s="726" t="s">
        <v>1</v>
      </c>
      <c r="D3" s="726" t="s">
        <v>1</v>
      </c>
      <c r="E3" s="726" t="s">
        <v>1</v>
      </c>
      <c r="F3" s="726" t="s">
        <v>1</v>
      </c>
    </row>
    <row r="5" spans="1:14" x14ac:dyDescent="0.2">
      <c r="B5" s="564" t="s">
        <v>681</v>
      </c>
      <c r="C5" s="564" t="s">
        <v>1</v>
      </c>
      <c r="D5" s="564" t="s">
        <v>1</v>
      </c>
    </row>
    <row r="6" spans="1:14" x14ac:dyDescent="0.2">
      <c r="B6" s="10" t="s">
        <v>0</v>
      </c>
      <c r="C6" s="10" t="s">
        <v>93</v>
      </c>
      <c r="D6" s="10" t="s">
        <v>21</v>
      </c>
    </row>
    <row r="7" spans="1:14" ht="37.5" thickTop="1" thickBot="1" x14ac:dyDescent="0.25">
      <c r="B7" s="10" t="s">
        <v>682</v>
      </c>
      <c r="C7" s="10" t="s">
        <v>683</v>
      </c>
      <c r="D7" s="10" t="s">
        <v>684</v>
      </c>
    </row>
    <row r="8" spans="1:14" ht="21" customHeight="1" thickTop="1" thickBot="1" x14ac:dyDescent="0.25">
      <c r="B8" s="817">
        <v>271</v>
      </c>
      <c r="C8" s="818"/>
      <c r="D8" s="622" t="e">
        <f>+B8/C8*100</f>
        <v>#DIV/0!</v>
      </c>
      <c r="E8" s="406" t="s">
        <v>1101</v>
      </c>
      <c r="F8" s="407"/>
      <c r="G8" s="407"/>
      <c r="H8" s="407"/>
      <c r="I8" s="407"/>
      <c r="J8" s="407"/>
    </row>
    <row r="9" spans="1:14" ht="13.5" thickTop="1" x14ac:dyDescent="0.2"/>
    <row r="11" spans="1:14" ht="13.5" thickBot="1" x14ac:dyDescent="0.25"/>
    <row r="12" spans="1:14" ht="15.75" thickBot="1" x14ac:dyDescent="0.3">
      <c r="A12" s="418" t="s">
        <v>685</v>
      </c>
      <c r="B12" s="252"/>
      <c r="C12" s="252"/>
      <c r="D12" s="252"/>
      <c r="E12" s="484" t="s">
        <v>1100</v>
      </c>
      <c r="F12" s="485"/>
      <c r="G12" s="485"/>
      <c r="H12" s="485"/>
      <c r="I12" s="485"/>
      <c r="J12" s="485"/>
      <c r="K12" s="485"/>
      <c r="L12" s="486"/>
      <c r="M12" s="252"/>
      <c r="N12" s="252"/>
    </row>
    <row r="13" spans="1:14" ht="15" x14ac:dyDescent="0.25">
      <c r="A13" s="812" t="s">
        <v>686</v>
      </c>
      <c r="B13" s="812" t="s">
        <v>1</v>
      </c>
      <c r="C13" s="812" t="s">
        <v>1</v>
      </c>
      <c r="D13" s="812" t="s">
        <v>1</v>
      </c>
      <c r="E13" s="812" t="s">
        <v>1</v>
      </c>
      <c r="F13" s="812" t="s">
        <v>1</v>
      </c>
      <c r="G13" s="252"/>
      <c r="H13" s="252"/>
      <c r="I13" s="252"/>
      <c r="J13" s="252"/>
      <c r="K13" s="252"/>
      <c r="L13" s="252"/>
      <c r="M13" s="252"/>
      <c r="N13" s="252"/>
    </row>
    <row r="14" spans="1:14" x14ac:dyDescent="0.2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</row>
    <row r="15" spans="1:14" x14ac:dyDescent="0.2">
      <c r="A15" s="252"/>
      <c r="B15" s="543" t="s">
        <v>689</v>
      </c>
      <c r="C15" s="543" t="s">
        <v>1</v>
      </c>
      <c r="D15" s="543" t="s">
        <v>1</v>
      </c>
      <c r="E15" s="543" t="s">
        <v>1</v>
      </c>
      <c r="F15" s="252"/>
      <c r="G15" s="252"/>
      <c r="H15" s="252"/>
      <c r="I15" s="252"/>
      <c r="J15" s="252"/>
      <c r="K15" s="252"/>
      <c r="L15" s="252"/>
      <c r="M15" s="252"/>
      <c r="N15" s="252"/>
    </row>
    <row r="16" spans="1:14" x14ac:dyDescent="0.2">
      <c r="A16" s="252"/>
      <c r="B16" s="543" t="s">
        <v>690</v>
      </c>
      <c r="C16" s="543" t="s">
        <v>1</v>
      </c>
      <c r="D16" s="543" t="s">
        <v>1</v>
      </c>
      <c r="E16" s="543" t="s">
        <v>1</v>
      </c>
      <c r="F16" s="252"/>
      <c r="G16" s="252"/>
      <c r="H16" s="252"/>
      <c r="I16" s="252"/>
      <c r="J16" s="252"/>
      <c r="K16" s="252"/>
      <c r="L16" s="252"/>
      <c r="M16" s="252"/>
      <c r="N16" s="252"/>
    </row>
    <row r="17" spans="1:14" ht="68.099999999999994" customHeight="1" x14ac:dyDescent="0.2">
      <c r="A17" s="252"/>
      <c r="B17" s="813" t="s">
        <v>687</v>
      </c>
      <c r="C17" s="813" t="s">
        <v>1066</v>
      </c>
      <c r="D17" s="813" t="s">
        <v>1067</v>
      </c>
      <c r="E17" s="813" t="s">
        <v>688</v>
      </c>
      <c r="F17" s="252"/>
      <c r="G17" s="252"/>
      <c r="H17" s="252"/>
      <c r="I17" s="252"/>
      <c r="J17" s="252"/>
      <c r="K17" s="252"/>
      <c r="L17" s="252"/>
      <c r="M17" s="252"/>
      <c r="N17" s="252"/>
    </row>
    <row r="18" spans="1:14" ht="14.25" thickTop="1" thickBot="1" x14ac:dyDescent="0.25">
      <c r="A18" s="252"/>
      <c r="B18" s="819">
        <f>+K42</f>
        <v>371</v>
      </c>
      <c r="C18" s="819">
        <f>+K53</f>
        <v>0</v>
      </c>
      <c r="D18" s="819">
        <f>+K69</f>
        <v>431</v>
      </c>
      <c r="E18" s="819">
        <f>SUM(B18:D18)</f>
        <v>802</v>
      </c>
      <c r="F18" s="252"/>
      <c r="G18" s="252"/>
      <c r="H18" s="252"/>
      <c r="I18" s="252"/>
      <c r="J18" s="252"/>
      <c r="K18" s="252"/>
      <c r="L18" s="252"/>
      <c r="M18" s="252"/>
      <c r="N18" s="252"/>
    </row>
    <row r="19" spans="1:14" ht="14.25" thickTop="1" thickBot="1" x14ac:dyDescent="0.25">
      <c r="A19" s="252"/>
      <c r="B19" s="487">
        <f>+B18/E18*100</f>
        <v>46.259351620947633</v>
      </c>
      <c r="C19" s="487">
        <f>+C18/E18*100</f>
        <v>0</v>
      </c>
      <c r="D19" s="487">
        <f>+D18/E18*100</f>
        <v>53.740648379052367</v>
      </c>
      <c r="E19" s="487">
        <f>SUM(B19:D19)</f>
        <v>100</v>
      </c>
      <c r="F19" s="252"/>
      <c r="G19" s="252"/>
      <c r="H19" s="252"/>
      <c r="I19" s="252"/>
      <c r="J19" s="252"/>
      <c r="K19" s="252"/>
      <c r="L19" s="252"/>
      <c r="M19" s="252"/>
      <c r="N19" s="252"/>
    </row>
    <row r="20" spans="1:14" ht="13.5" thickTop="1" x14ac:dyDescent="0.2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</row>
    <row r="21" spans="1:14" x14ac:dyDescent="0.2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</row>
    <row r="22" spans="1:14" x14ac:dyDescent="0.2">
      <c r="A22" s="252"/>
      <c r="B22" s="543" t="s">
        <v>691</v>
      </c>
      <c r="C22" s="543" t="s">
        <v>1</v>
      </c>
      <c r="D22" s="543" t="s">
        <v>1</v>
      </c>
      <c r="E22" s="543" t="s">
        <v>1</v>
      </c>
      <c r="F22" s="543" t="s">
        <v>1</v>
      </c>
      <c r="G22" s="252"/>
      <c r="H22" s="252"/>
      <c r="I22" s="252"/>
      <c r="J22" s="252"/>
      <c r="K22" s="252"/>
      <c r="L22" s="252"/>
      <c r="M22" s="252"/>
      <c r="N22" s="252"/>
    </row>
    <row r="23" spans="1:14" x14ac:dyDescent="0.2">
      <c r="A23" s="252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</row>
    <row r="24" spans="1:14" x14ac:dyDescent="0.2">
      <c r="A24" s="252"/>
      <c r="B24" s="543" t="s">
        <v>692</v>
      </c>
      <c r="C24" s="543" t="s">
        <v>1</v>
      </c>
      <c r="D24" s="543" t="s">
        <v>1</v>
      </c>
      <c r="E24" s="543" t="s">
        <v>1</v>
      </c>
      <c r="F24" s="543" t="s">
        <v>1</v>
      </c>
      <c r="G24" s="543" t="s">
        <v>1</v>
      </c>
      <c r="H24" s="543" t="s">
        <v>1</v>
      </c>
      <c r="I24" s="543" t="s">
        <v>1</v>
      </c>
      <c r="J24" s="543" t="s">
        <v>1</v>
      </c>
      <c r="K24" s="543" t="s">
        <v>1</v>
      </c>
      <c r="L24" s="252"/>
      <c r="M24" s="252"/>
      <c r="N24" s="252"/>
    </row>
    <row r="25" spans="1:14" x14ac:dyDescent="0.2">
      <c r="A25" s="252"/>
      <c r="B25" s="543" t="s">
        <v>700</v>
      </c>
      <c r="C25" s="543" t="s">
        <v>1</v>
      </c>
      <c r="D25" s="543" t="s">
        <v>1</v>
      </c>
      <c r="E25" s="543" t="s">
        <v>1</v>
      </c>
      <c r="F25" s="543" t="s">
        <v>1</v>
      </c>
      <c r="G25" s="543" t="s">
        <v>1</v>
      </c>
      <c r="H25" s="543" t="s">
        <v>1</v>
      </c>
      <c r="I25" s="543" t="s">
        <v>1</v>
      </c>
      <c r="J25" s="543" t="s">
        <v>1</v>
      </c>
      <c r="K25" s="543" t="s">
        <v>1</v>
      </c>
      <c r="L25" s="252"/>
      <c r="M25" s="252"/>
      <c r="N25" s="252"/>
    </row>
    <row r="26" spans="1:14" x14ac:dyDescent="0.2">
      <c r="A26" s="252"/>
      <c r="B26" s="569" t="s">
        <v>693</v>
      </c>
      <c r="C26" s="569" t="s">
        <v>198</v>
      </c>
      <c r="D26" s="569" t="s">
        <v>1</v>
      </c>
      <c r="E26" s="569" t="s">
        <v>1</v>
      </c>
      <c r="F26" s="569" t="s">
        <v>694</v>
      </c>
      <c r="G26" s="569" t="s">
        <v>1</v>
      </c>
      <c r="H26" s="569" t="s">
        <v>1</v>
      </c>
      <c r="I26" s="569" t="s">
        <v>202</v>
      </c>
      <c r="J26" s="569" t="s">
        <v>1</v>
      </c>
      <c r="K26" s="569" t="s">
        <v>1</v>
      </c>
      <c r="L26" s="252"/>
      <c r="M26" s="252"/>
      <c r="N26" s="252"/>
    </row>
    <row r="27" spans="1:14" x14ac:dyDescent="0.2">
      <c r="A27" s="252"/>
      <c r="B27" s="569" t="s">
        <v>1</v>
      </c>
      <c r="C27" s="569" t="s">
        <v>695</v>
      </c>
      <c r="D27" s="569" t="s">
        <v>696</v>
      </c>
      <c r="E27" s="569" t="s">
        <v>202</v>
      </c>
      <c r="F27" s="569" t="s">
        <v>695</v>
      </c>
      <c r="G27" s="569" t="s">
        <v>696</v>
      </c>
      <c r="H27" s="569" t="s">
        <v>202</v>
      </c>
      <c r="I27" s="569" t="s">
        <v>695</v>
      </c>
      <c r="J27" s="569" t="s">
        <v>696</v>
      </c>
      <c r="K27" s="569" t="s">
        <v>202</v>
      </c>
      <c r="L27" s="252"/>
      <c r="M27" s="252"/>
      <c r="N27" s="252"/>
    </row>
    <row r="28" spans="1:14" ht="14.25" thickTop="1" thickBot="1" x14ac:dyDescent="0.25">
      <c r="A28" s="252"/>
      <c r="B28" s="569" t="s">
        <v>1</v>
      </c>
      <c r="C28" s="569" t="s">
        <v>697</v>
      </c>
      <c r="D28" s="569" t="s">
        <v>1</v>
      </c>
      <c r="E28" s="569" t="s">
        <v>1</v>
      </c>
      <c r="F28" s="569" t="s">
        <v>1</v>
      </c>
      <c r="G28" s="569" t="s">
        <v>1</v>
      </c>
      <c r="H28" s="569" t="s">
        <v>1</v>
      </c>
      <c r="I28" s="569" t="s">
        <v>1</v>
      </c>
      <c r="J28" s="569" t="s">
        <v>1</v>
      </c>
      <c r="K28" s="569" t="s">
        <v>1</v>
      </c>
      <c r="L28" s="252"/>
      <c r="M28" s="252"/>
      <c r="N28" s="252"/>
    </row>
    <row r="29" spans="1:14" ht="24.75" thickTop="1" x14ac:dyDescent="0.2">
      <c r="A29" s="252"/>
      <c r="B29" s="501" t="s">
        <v>1138</v>
      </c>
      <c r="C29" s="502">
        <v>47</v>
      </c>
      <c r="D29" s="502">
        <v>81</v>
      </c>
      <c r="E29" s="814">
        <f>+C29+D29</f>
        <v>128</v>
      </c>
      <c r="F29" s="501">
        <v>79</v>
      </c>
      <c r="G29" s="501">
        <v>164</v>
      </c>
      <c r="H29" s="814">
        <f>SUM(F29:G29)</f>
        <v>243</v>
      </c>
      <c r="I29" s="814">
        <f>+C29+F29</f>
        <v>126</v>
      </c>
      <c r="J29" s="814">
        <f>+D29+G29</f>
        <v>245</v>
      </c>
      <c r="K29" s="814">
        <f>+I29+J29</f>
        <v>371</v>
      </c>
      <c r="L29" s="252"/>
      <c r="M29" s="252"/>
      <c r="N29" s="252"/>
    </row>
    <row r="30" spans="1:14" x14ac:dyDescent="0.2">
      <c r="A30" s="252"/>
      <c r="B30" s="815"/>
      <c r="C30" s="816"/>
      <c r="D30" s="816"/>
      <c r="E30" s="456">
        <f t="shared" ref="E30:E41" si="0">+C30+D30</f>
        <v>0</v>
      </c>
      <c r="F30" s="816"/>
      <c r="G30" s="816"/>
      <c r="H30" s="456">
        <f t="shared" ref="H30:H41" si="1">SUM(F30:G30)</f>
        <v>0</v>
      </c>
      <c r="I30" s="456">
        <f t="shared" ref="I30:I42" si="2">+C30+F30</f>
        <v>0</v>
      </c>
      <c r="J30" s="456">
        <f t="shared" ref="J30:J42" si="3">+D30+G30</f>
        <v>0</v>
      </c>
      <c r="K30" s="456">
        <f t="shared" ref="K30:K42" si="4">+I30+J30</f>
        <v>0</v>
      </c>
      <c r="L30" s="252"/>
      <c r="M30" s="252"/>
      <c r="N30" s="252"/>
    </row>
    <row r="31" spans="1:14" x14ac:dyDescent="0.2">
      <c r="A31" s="252"/>
      <c r="B31" s="815"/>
      <c r="C31" s="816"/>
      <c r="D31" s="816"/>
      <c r="E31" s="456">
        <f t="shared" si="0"/>
        <v>0</v>
      </c>
      <c r="F31" s="816"/>
      <c r="G31" s="816"/>
      <c r="H31" s="456">
        <f t="shared" si="1"/>
        <v>0</v>
      </c>
      <c r="I31" s="456">
        <f t="shared" si="2"/>
        <v>0</v>
      </c>
      <c r="J31" s="456">
        <f t="shared" si="3"/>
        <v>0</v>
      </c>
      <c r="K31" s="456">
        <f t="shared" si="4"/>
        <v>0</v>
      </c>
      <c r="L31" s="252"/>
      <c r="M31" s="252"/>
      <c r="N31" s="252"/>
    </row>
    <row r="32" spans="1:14" x14ac:dyDescent="0.2">
      <c r="A32" s="252"/>
      <c r="B32" s="815"/>
      <c r="C32" s="816"/>
      <c r="D32" s="816"/>
      <c r="E32" s="456">
        <f t="shared" si="0"/>
        <v>0</v>
      </c>
      <c r="F32" s="816"/>
      <c r="G32" s="816"/>
      <c r="H32" s="456">
        <f t="shared" si="1"/>
        <v>0</v>
      </c>
      <c r="I32" s="456">
        <f t="shared" si="2"/>
        <v>0</v>
      </c>
      <c r="J32" s="456">
        <f t="shared" si="3"/>
        <v>0</v>
      </c>
      <c r="K32" s="456">
        <f t="shared" si="4"/>
        <v>0</v>
      </c>
      <c r="L32" s="252"/>
      <c r="M32" s="252"/>
      <c r="N32" s="252"/>
    </row>
    <row r="33" spans="1:14" x14ac:dyDescent="0.2">
      <c r="A33" s="252"/>
      <c r="B33" s="815"/>
      <c r="C33" s="816"/>
      <c r="D33" s="816"/>
      <c r="E33" s="456">
        <f t="shared" si="0"/>
        <v>0</v>
      </c>
      <c r="F33" s="816"/>
      <c r="G33" s="816"/>
      <c r="H33" s="456">
        <f t="shared" si="1"/>
        <v>0</v>
      </c>
      <c r="I33" s="456">
        <f t="shared" si="2"/>
        <v>0</v>
      </c>
      <c r="J33" s="456">
        <f t="shared" si="3"/>
        <v>0</v>
      </c>
      <c r="K33" s="456">
        <f t="shared" si="4"/>
        <v>0</v>
      </c>
      <c r="L33" s="252"/>
      <c r="M33" s="252"/>
      <c r="N33" s="252"/>
    </row>
    <row r="34" spans="1:14" x14ac:dyDescent="0.2">
      <c r="A34" s="252"/>
      <c r="B34" s="815"/>
      <c r="C34" s="816"/>
      <c r="D34" s="816"/>
      <c r="E34" s="456">
        <f t="shared" si="0"/>
        <v>0</v>
      </c>
      <c r="F34" s="816"/>
      <c r="G34" s="816"/>
      <c r="H34" s="456">
        <f t="shared" si="1"/>
        <v>0</v>
      </c>
      <c r="I34" s="456">
        <f t="shared" si="2"/>
        <v>0</v>
      </c>
      <c r="J34" s="456">
        <f t="shared" si="3"/>
        <v>0</v>
      </c>
      <c r="K34" s="456">
        <f t="shared" si="4"/>
        <v>0</v>
      </c>
      <c r="L34" s="252"/>
      <c r="M34" s="252"/>
      <c r="N34" s="252"/>
    </row>
    <row r="35" spans="1:14" x14ac:dyDescent="0.2">
      <c r="A35" s="252"/>
      <c r="B35" s="815"/>
      <c r="C35" s="816"/>
      <c r="D35" s="816"/>
      <c r="E35" s="456">
        <f t="shared" si="0"/>
        <v>0</v>
      </c>
      <c r="F35" s="816"/>
      <c r="G35" s="816"/>
      <c r="H35" s="456">
        <f t="shared" si="1"/>
        <v>0</v>
      </c>
      <c r="I35" s="456">
        <f t="shared" si="2"/>
        <v>0</v>
      </c>
      <c r="J35" s="456">
        <f t="shared" si="3"/>
        <v>0</v>
      </c>
      <c r="K35" s="456">
        <f t="shared" si="4"/>
        <v>0</v>
      </c>
      <c r="L35" s="252"/>
      <c r="M35" s="252"/>
      <c r="N35" s="252"/>
    </row>
    <row r="36" spans="1:14" x14ac:dyDescent="0.2">
      <c r="A36" s="252"/>
      <c r="B36" s="815"/>
      <c r="C36" s="816"/>
      <c r="D36" s="816"/>
      <c r="E36" s="456">
        <f t="shared" si="0"/>
        <v>0</v>
      </c>
      <c r="F36" s="816"/>
      <c r="G36" s="816"/>
      <c r="H36" s="456">
        <f t="shared" si="1"/>
        <v>0</v>
      </c>
      <c r="I36" s="456">
        <f t="shared" si="2"/>
        <v>0</v>
      </c>
      <c r="J36" s="456">
        <f t="shared" si="3"/>
        <v>0</v>
      </c>
      <c r="K36" s="456">
        <f t="shared" si="4"/>
        <v>0</v>
      </c>
      <c r="L36" s="252"/>
      <c r="M36" s="252"/>
      <c r="N36" s="252"/>
    </row>
    <row r="37" spans="1:14" x14ac:dyDescent="0.2">
      <c r="A37" s="252"/>
      <c r="B37" s="815"/>
      <c r="C37" s="816"/>
      <c r="D37" s="816"/>
      <c r="E37" s="456">
        <f t="shared" si="0"/>
        <v>0</v>
      </c>
      <c r="F37" s="816"/>
      <c r="G37" s="816"/>
      <c r="H37" s="456">
        <f t="shared" si="1"/>
        <v>0</v>
      </c>
      <c r="I37" s="456">
        <f t="shared" si="2"/>
        <v>0</v>
      </c>
      <c r="J37" s="456">
        <f t="shared" si="3"/>
        <v>0</v>
      </c>
      <c r="K37" s="456">
        <f t="shared" si="4"/>
        <v>0</v>
      </c>
      <c r="L37" s="252"/>
      <c r="M37" s="252"/>
      <c r="N37" s="252"/>
    </row>
    <row r="38" spans="1:14" x14ac:dyDescent="0.2">
      <c r="A38" s="252"/>
      <c r="B38" s="815"/>
      <c r="C38" s="816"/>
      <c r="D38" s="816"/>
      <c r="E38" s="456">
        <f t="shared" si="0"/>
        <v>0</v>
      </c>
      <c r="F38" s="816"/>
      <c r="G38" s="816"/>
      <c r="H38" s="456">
        <f t="shared" si="1"/>
        <v>0</v>
      </c>
      <c r="I38" s="456">
        <f t="shared" si="2"/>
        <v>0</v>
      </c>
      <c r="J38" s="456">
        <f t="shared" si="3"/>
        <v>0</v>
      </c>
      <c r="K38" s="456">
        <f t="shared" si="4"/>
        <v>0</v>
      </c>
      <c r="L38" s="252"/>
      <c r="M38" s="252"/>
      <c r="N38" s="252"/>
    </row>
    <row r="39" spans="1:14" x14ac:dyDescent="0.2">
      <c r="A39" s="252"/>
      <c r="B39" s="815"/>
      <c r="C39" s="816"/>
      <c r="D39" s="816"/>
      <c r="E39" s="456">
        <f t="shared" si="0"/>
        <v>0</v>
      </c>
      <c r="F39" s="816"/>
      <c r="G39" s="816"/>
      <c r="H39" s="456">
        <f t="shared" si="1"/>
        <v>0</v>
      </c>
      <c r="I39" s="456">
        <f t="shared" si="2"/>
        <v>0</v>
      </c>
      <c r="J39" s="456">
        <f t="shared" si="3"/>
        <v>0</v>
      </c>
      <c r="K39" s="456">
        <f t="shared" si="4"/>
        <v>0</v>
      </c>
      <c r="L39" s="252"/>
      <c r="M39" s="252"/>
      <c r="N39" s="252"/>
    </row>
    <row r="40" spans="1:14" x14ac:dyDescent="0.2">
      <c r="A40" s="252"/>
      <c r="B40" s="815"/>
      <c r="C40" s="816"/>
      <c r="D40" s="816"/>
      <c r="E40" s="456">
        <f t="shared" si="0"/>
        <v>0</v>
      </c>
      <c r="F40" s="816"/>
      <c r="G40" s="816"/>
      <c r="H40" s="456">
        <f t="shared" si="1"/>
        <v>0</v>
      </c>
      <c r="I40" s="456">
        <f t="shared" si="2"/>
        <v>0</v>
      </c>
      <c r="J40" s="456">
        <f t="shared" si="3"/>
        <v>0</v>
      </c>
      <c r="K40" s="456">
        <f t="shared" si="4"/>
        <v>0</v>
      </c>
      <c r="L40" s="252"/>
      <c r="M40" s="252"/>
      <c r="N40" s="252"/>
    </row>
    <row r="41" spans="1:14" ht="13.5" thickBot="1" x14ac:dyDescent="0.25">
      <c r="A41" s="252"/>
      <c r="B41" s="815"/>
      <c r="C41" s="816"/>
      <c r="D41" s="816"/>
      <c r="E41" s="488">
        <f t="shared" si="0"/>
        <v>0</v>
      </c>
      <c r="F41" s="820"/>
      <c r="G41" s="820"/>
      <c r="H41" s="488">
        <f t="shared" si="1"/>
        <v>0</v>
      </c>
      <c r="I41" s="488">
        <f t="shared" si="2"/>
        <v>0</v>
      </c>
      <c r="J41" s="488">
        <f t="shared" si="3"/>
        <v>0</v>
      </c>
      <c r="K41" s="488">
        <f t="shared" si="4"/>
        <v>0</v>
      </c>
      <c r="L41" s="252"/>
      <c r="M41" s="252"/>
      <c r="N41" s="252"/>
    </row>
    <row r="42" spans="1:14" ht="14.25" thickTop="1" thickBot="1" x14ac:dyDescent="0.25">
      <c r="A42" s="252"/>
      <c r="B42" s="569" t="s">
        <v>174</v>
      </c>
      <c r="C42" s="819">
        <f t="shared" ref="C42:H42" si="5">SUM(C29:C41)</f>
        <v>47</v>
      </c>
      <c r="D42" s="489">
        <f t="shared" si="5"/>
        <v>81</v>
      </c>
      <c r="E42" s="489">
        <f t="shared" si="5"/>
        <v>128</v>
      </c>
      <c r="F42" s="489">
        <f t="shared" si="5"/>
        <v>79</v>
      </c>
      <c r="G42" s="489">
        <f t="shared" si="5"/>
        <v>164</v>
      </c>
      <c r="H42" s="489">
        <f t="shared" si="5"/>
        <v>243</v>
      </c>
      <c r="I42" s="489">
        <f t="shared" si="2"/>
        <v>126</v>
      </c>
      <c r="J42" s="489">
        <f t="shared" si="3"/>
        <v>245</v>
      </c>
      <c r="K42" s="489">
        <f t="shared" si="4"/>
        <v>371</v>
      </c>
      <c r="L42" s="252"/>
      <c r="M42" s="252"/>
      <c r="N42" s="252"/>
    </row>
    <row r="43" spans="1:14" ht="13.5" thickTop="1" x14ac:dyDescent="0.2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2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hidden="1" x14ac:dyDescent="0.2">
      <c r="A45" s="252"/>
      <c r="B45" s="543" t="s">
        <v>698</v>
      </c>
      <c r="C45" s="543" t="s">
        <v>1</v>
      </c>
      <c r="D45" s="543" t="s">
        <v>1</v>
      </c>
      <c r="E45" s="543" t="s">
        <v>1</v>
      </c>
      <c r="F45" s="543" t="s">
        <v>1</v>
      </c>
      <c r="G45" s="543" t="s">
        <v>1</v>
      </c>
      <c r="H45" s="543" t="s">
        <v>1</v>
      </c>
      <c r="I45" s="543" t="s">
        <v>1</v>
      </c>
      <c r="J45" s="543" t="s">
        <v>1</v>
      </c>
      <c r="K45" s="543" t="s">
        <v>1</v>
      </c>
      <c r="L45" s="252"/>
      <c r="M45" s="252"/>
      <c r="N45" s="252"/>
    </row>
    <row r="46" spans="1:14" hidden="1" x14ac:dyDescent="0.2">
      <c r="A46" s="252"/>
      <c r="B46" s="543" t="s">
        <v>1068</v>
      </c>
      <c r="C46" s="543" t="s">
        <v>1</v>
      </c>
      <c r="D46" s="543" t="s">
        <v>1</v>
      </c>
      <c r="E46" s="543" t="s">
        <v>1</v>
      </c>
      <c r="F46" s="543" t="s">
        <v>1</v>
      </c>
      <c r="G46" s="543" t="s">
        <v>1</v>
      </c>
      <c r="H46" s="543" t="s">
        <v>1</v>
      </c>
      <c r="I46" s="543" t="s">
        <v>1</v>
      </c>
      <c r="J46" s="543" t="s">
        <v>1</v>
      </c>
      <c r="K46" s="543" t="s">
        <v>1</v>
      </c>
      <c r="L46" s="252"/>
      <c r="M46" s="252"/>
      <c r="N46" s="252"/>
    </row>
    <row r="47" spans="1:14" hidden="1" x14ac:dyDescent="0.2">
      <c r="A47" s="252"/>
      <c r="B47" s="569" t="s">
        <v>693</v>
      </c>
      <c r="C47" s="569" t="s">
        <v>198</v>
      </c>
      <c r="D47" s="569" t="s">
        <v>1</v>
      </c>
      <c r="E47" s="569" t="s">
        <v>1</v>
      </c>
      <c r="F47" s="569" t="s">
        <v>694</v>
      </c>
      <c r="G47" s="569" t="s">
        <v>1</v>
      </c>
      <c r="H47" s="569" t="s">
        <v>1</v>
      </c>
      <c r="I47" s="569" t="s">
        <v>202</v>
      </c>
      <c r="J47" s="569" t="s">
        <v>1</v>
      </c>
      <c r="K47" s="569" t="s">
        <v>1</v>
      </c>
      <c r="L47" s="252"/>
      <c r="M47" s="252"/>
      <c r="N47" s="252"/>
    </row>
    <row r="48" spans="1:14" hidden="1" x14ac:dyDescent="0.2">
      <c r="A48" s="252"/>
      <c r="B48" s="569" t="s">
        <v>1</v>
      </c>
      <c r="C48" s="569" t="s">
        <v>695</v>
      </c>
      <c r="D48" s="569" t="s">
        <v>696</v>
      </c>
      <c r="E48" s="569" t="s">
        <v>202</v>
      </c>
      <c r="F48" s="569" t="s">
        <v>695</v>
      </c>
      <c r="G48" s="569" t="s">
        <v>696</v>
      </c>
      <c r="H48" s="569" t="s">
        <v>202</v>
      </c>
      <c r="I48" s="569" t="s">
        <v>695</v>
      </c>
      <c r="J48" s="569" t="s">
        <v>696</v>
      </c>
      <c r="K48" s="569" t="s">
        <v>202</v>
      </c>
      <c r="L48" s="252"/>
      <c r="M48" s="252"/>
      <c r="N48" s="252"/>
    </row>
    <row r="49" spans="1:17" ht="14.25" hidden="1" thickTop="1" thickBot="1" x14ac:dyDescent="0.25">
      <c r="A49" s="252"/>
      <c r="B49" s="569" t="s">
        <v>1</v>
      </c>
      <c r="C49" s="569" t="s">
        <v>697</v>
      </c>
      <c r="D49" s="569" t="s">
        <v>1</v>
      </c>
      <c r="E49" s="569" t="s">
        <v>1</v>
      </c>
      <c r="F49" s="569" t="s">
        <v>1</v>
      </c>
      <c r="G49" s="569" t="s">
        <v>1</v>
      </c>
      <c r="H49" s="569" t="s">
        <v>1</v>
      </c>
      <c r="I49" s="569" t="s">
        <v>1</v>
      </c>
      <c r="J49" s="569" t="s">
        <v>1</v>
      </c>
      <c r="K49" s="569" t="s">
        <v>1</v>
      </c>
      <c r="L49" s="252"/>
      <c r="M49" s="252"/>
      <c r="N49" s="252"/>
    </row>
    <row r="50" spans="1:17" ht="13.5" hidden="1" thickTop="1" x14ac:dyDescent="0.2">
      <c r="A50" s="252"/>
      <c r="B50" s="490" t="s">
        <v>81</v>
      </c>
      <c r="C50" s="491"/>
      <c r="D50" s="491"/>
      <c r="E50" s="453">
        <f>+C50+D50</f>
        <v>0</v>
      </c>
      <c r="F50" s="491"/>
      <c r="G50" s="491"/>
      <c r="H50" s="453">
        <f>+F50+G50</f>
        <v>0</v>
      </c>
      <c r="I50" s="492">
        <f t="shared" ref="I50:J52" si="6">+C50+F50</f>
        <v>0</v>
      </c>
      <c r="J50" s="492">
        <f t="shared" si="6"/>
        <v>0</v>
      </c>
      <c r="K50" s="492">
        <f>SUM(I50:J50)</f>
        <v>0</v>
      </c>
      <c r="L50" s="252"/>
      <c r="M50" s="252"/>
      <c r="N50" s="252"/>
    </row>
    <row r="51" spans="1:17" hidden="1" x14ac:dyDescent="0.2">
      <c r="A51" s="252"/>
      <c r="B51" s="490" t="s">
        <v>81</v>
      </c>
      <c r="C51" s="490"/>
      <c r="D51" s="490"/>
      <c r="E51" s="456">
        <f>+C51+D51</f>
        <v>0</v>
      </c>
      <c r="F51" s="490"/>
      <c r="G51" s="490"/>
      <c r="H51" s="456">
        <f>+F51+G51</f>
        <v>0</v>
      </c>
      <c r="I51" s="493">
        <f t="shared" si="6"/>
        <v>0</v>
      </c>
      <c r="J51" s="493">
        <f t="shared" si="6"/>
        <v>0</v>
      </c>
      <c r="K51" s="493">
        <f>SUM(I51:J51)</f>
        <v>0</v>
      </c>
      <c r="L51" s="252"/>
      <c r="M51" s="252"/>
      <c r="N51" s="252"/>
    </row>
    <row r="52" spans="1:17" ht="28.5" hidden="1" customHeight="1" thickBot="1" x14ac:dyDescent="0.25">
      <c r="A52" s="252"/>
      <c r="B52" s="815" t="s">
        <v>81</v>
      </c>
      <c r="C52" s="821"/>
      <c r="D52" s="821"/>
      <c r="E52" s="488">
        <f>+C52+D52</f>
        <v>0</v>
      </c>
      <c r="F52" s="821"/>
      <c r="G52" s="821"/>
      <c r="H52" s="488">
        <f>+F52+G52</f>
        <v>0</v>
      </c>
      <c r="I52" s="494">
        <f t="shared" si="6"/>
        <v>0</v>
      </c>
      <c r="J52" s="494">
        <f t="shared" si="6"/>
        <v>0</v>
      </c>
      <c r="K52" s="494">
        <f>SUM(I52:J52)</f>
        <v>0</v>
      </c>
      <c r="L52" s="252"/>
      <c r="M52" s="252"/>
      <c r="N52" s="252"/>
    </row>
    <row r="53" spans="1:17" ht="14.25" hidden="1" thickTop="1" thickBot="1" x14ac:dyDescent="0.25">
      <c r="A53" s="252"/>
      <c r="B53" s="569" t="s">
        <v>174</v>
      </c>
      <c r="C53" s="569">
        <f t="shared" ref="C53:J53" si="7">SUM(C50:C52)</f>
        <v>0</v>
      </c>
      <c r="D53" s="231">
        <f t="shared" si="7"/>
        <v>0</v>
      </c>
      <c r="E53" s="231">
        <f t="shared" si="7"/>
        <v>0</v>
      </c>
      <c r="F53" s="569">
        <f t="shared" si="7"/>
        <v>0</v>
      </c>
      <c r="G53" s="569">
        <f t="shared" si="7"/>
        <v>0</v>
      </c>
      <c r="H53" s="231">
        <f t="shared" si="7"/>
        <v>0</v>
      </c>
      <c r="I53" s="613">
        <f t="shared" si="7"/>
        <v>0</v>
      </c>
      <c r="J53" s="474">
        <f t="shared" si="7"/>
        <v>0</v>
      </c>
      <c r="K53" s="474">
        <f>SUM(I53:J53)</f>
        <v>0</v>
      </c>
      <c r="L53" s="252"/>
      <c r="M53" s="252"/>
      <c r="N53" s="252"/>
    </row>
    <row r="54" spans="1:17" ht="13.5" hidden="1" thickTop="1" x14ac:dyDescent="0.2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</row>
    <row r="55" spans="1:17" x14ac:dyDescent="0.2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</row>
    <row r="56" spans="1:17" x14ac:dyDescent="0.2">
      <c r="A56" s="252"/>
      <c r="B56" s="543" t="s">
        <v>699</v>
      </c>
      <c r="C56" s="543" t="s">
        <v>1</v>
      </c>
      <c r="D56" s="543" t="s">
        <v>1</v>
      </c>
      <c r="E56" s="543" t="s">
        <v>1</v>
      </c>
      <c r="F56" s="543" t="s">
        <v>1</v>
      </c>
      <c r="G56" s="543" t="s">
        <v>1</v>
      </c>
      <c r="H56" s="543" t="s">
        <v>1</v>
      </c>
      <c r="I56" s="543" t="s">
        <v>1</v>
      </c>
      <c r="J56" s="543" t="s">
        <v>1</v>
      </c>
      <c r="K56" s="543" t="s">
        <v>1</v>
      </c>
      <c r="L56" s="252"/>
      <c r="M56" s="252"/>
      <c r="N56" s="252"/>
    </row>
    <row r="57" spans="1:17" x14ac:dyDescent="0.2">
      <c r="A57" s="252"/>
      <c r="B57" s="543" t="s">
        <v>1069</v>
      </c>
      <c r="C57" s="543" t="s">
        <v>1</v>
      </c>
      <c r="D57" s="543" t="s">
        <v>1</v>
      </c>
      <c r="E57" s="543" t="s">
        <v>1</v>
      </c>
      <c r="F57" s="543" t="s">
        <v>1</v>
      </c>
      <c r="G57" s="543" t="s">
        <v>1</v>
      </c>
      <c r="H57" s="543" t="s">
        <v>1</v>
      </c>
      <c r="I57" s="543" t="s">
        <v>1</v>
      </c>
      <c r="J57" s="543" t="s">
        <v>1</v>
      </c>
      <c r="K57" s="543" t="s">
        <v>1</v>
      </c>
      <c r="L57" s="252"/>
      <c r="M57" s="252"/>
      <c r="N57" s="252"/>
    </row>
    <row r="58" spans="1:17" x14ac:dyDescent="0.2">
      <c r="A58" s="252"/>
      <c r="B58" s="569" t="s">
        <v>693</v>
      </c>
      <c r="C58" s="569" t="s">
        <v>198</v>
      </c>
      <c r="D58" s="569" t="s">
        <v>1</v>
      </c>
      <c r="E58" s="569" t="s">
        <v>1</v>
      </c>
      <c r="F58" s="569" t="s">
        <v>694</v>
      </c>
      <c r="G58" s="569" t="s">
        <v>1</v>
      </c>
      <c r="H58" s="569" t="s">
        <v>1</v>
      </c>
      <c r="I58" s="569" t="s">
        <v>202</v>
      </c>
      <c r="J58" s="569" t="s">
        <v>1</v>
      </c>
      <c r="K58" s="569" t="s">
        <v>1</v>
      </c>
      <c r="L58" s="252"/>
      <c r="M58" s="252"/>
      <c r="N58" s="252"/>
    </row>
    <row r="59" spans="1:17" x14ac:dyDescent="0.2">
      <c r="A59" s="252"/>
      <c r="B59" s="569" t="s">
        <v>1</v>
      </c>
      <c r="C59" s="569" t="s">
        <v>695</v>
      </c>
      <c r="D59" s="569" t="s">
        <v>696</v>
      </c>
      <c r="E59" s="569" t="s">
        <v>202</v>
      </c>
      <c r="F59" s="569" t="s">
        <v>695</v>
      </c>
      <c r="G59" s="569" t="s">
        <v>696</v>
      </c>
      <c r="H59" s="569" t="s">
        <v>202</v>
      </c>
      <c r="I59" s="569" t="s">
        <v>695</v>
      </c>
      <c r="J59" s="569" t="s">
        <v>696</v>
      </c>
      <c r="K59" s="569" t="s">
        <v>202</v>
      </c>
      <c r="L59" s="252"/>
      <c r="M59" s="252"/>
      <c r="N59" s="252"/>
    </row>
    <row r="60" spans="1:17" ht="14.25" thickTop="1" thickBot="1" x14ac:dyDescent="0.25">
      <c r="A60" s="252"/>
      <c r="B60" s="569" t="s">
        <v>1</v>
      </c>
      <c r="C60" s="569" t="s">
        <v>697</v>
      </c>
      <c r="D60" s="569" t="s">
        <v>1</v>
      </c>
      <c r="E60" s="569" t="s">
        <v>1</v>
      </c>
      <c r="F60" s="569" t="s">
        <v>1</v>
      </c>
      <c r="G60" s="569" t="s">
        <v>1</v>
      </c>
      <c r="H60" s="569" t="s">
        <v>1</v>
      </c>
      <c r="I60" s="569" t="s">
        <v>1</v>
      </c>
      <c r="J60" s="569" t="s">
        <v>1</v>
      </c>
      <c r="K60" s="569" t="s">
        <v>1</v>
      </c>
      <c r="L60" s="252"/>
      <c r="M60" s="252"/>
      <c r="N60" s="252"/>
    </row>
    <row r="61" spans="1:17" ht="14.25" thickTop="1" thickBot="1" x14ac:dyDescent="0.25">
      <c r="A61" s="252"/>
      <c r="B61" s="501" t="s">
        <v>1139</v>
      </c>
      <c r="C61" s="502">
        <v>45</v>
      </c>
      <c r="D61" s="502">
        <v>6</v>
      </c>
      <c r="E61" s="503">
        <f>SUM(C61:D61)</f>
        <v>51</v>
      </c>
      <c r="F61" s="501">
        <v>82</v>
      </c>
      <c r="G61" s="501">
        <v>17</v>
      </c>
      <c r="H61" s="822">
        <f>SUM(F61:G61)</f>
        <v>99</v>
      </c>
      <c r="I61" s="814">
        <f>+C61+F61</f>
        <v>127</v>
      </c>
      <c r="J61" s="814">
        <f>+D61+G61</f>
        <v>23</v>
      </c>
      <c r="K61" s="814">
        <f>+I61+J61</f>
        <v>150</v>
      </c>
      <c r="L61" s="252"/>
      <c r="M61" s="496"/>
      <c r="N61" s="496"/>
      <c r="O61" s="31"/>
      <c r="P61" s="33"/>
      <c r="Q61" s="33"/>
    </row>
    <row r="62" spans="1:17" ht="14.25" thickTop="1" thickBot="1" x14ac:dyDescent="0.25">
      <c r="A62" s="252"/>
      <c r="B62" s="501" t="s">
        <v>1140</v>
      </c>
      <c r="C62" s="502">
        <v>35</v>
      </c>
      <c r="D62" s="502">
        <v>27</v>
      </c>
      <c r="E62" s="503">
        <f t="shared" ref="E62:E64" si="8">SUM(C62:D62)</f>
        <v>62</v>
      </c>
      <c r="F62" s="501">
        <v>67</v>
      </c>
      <c r="G62" s="501">
        <v>56</v>
      </c>
      <c r="H62" s="465">
        <f t="shared" ref="H62:H69" si="9">SUM(F62:G62)</f>
        <v>123</v>
      </c>
      <c r="I62" s="456">
        <f t="shared" ref="I62:I69" si="10">+C62+F62</f>
        <v>102</v>
      </c>
      <c r="J62" s="456">
        <f t="shared" ref="J62:J69" si="11">+D62+G62</f>
        <v>83</v>
      </c>
      <c r="K62" s="456">
        <f t="shared" ref="K62:K69" si="12">+I62+J62</f>
        <v>185</v>
      </c>
      <c r="L62" s="252"/>
      <c r="M62" s="496"/>
      <c r="N62" s="496"/>
      <c r="O62" s="31"/>
      <c r="P62" s="33"/>
      <c r="Q62" s="33"/>
    </row>
    <row r="63" spans="1:17" ht="14.25" thickTop="1" thickBot="1" x14ac:dyDescent="0.25">
      <c r="A63" s="252"/>
      <c r="B63" s="501" t="s">
        <v>1141</v>
      </c>
      <c r="C63" s="502">
        <v>18</v>
      </c>
      <c r="D63" s="502">
        <v>12</v>
      </c>
      <c r="E63" s="503">
        <f t="shared" si="8"/>
        <v>30</v>
      </c>
      <c r="F63" s="501">
        <v>34</v>
      </c>
      <c r="G63" s="501">
        <v>32</v>
      </c>
      <c r="H63" s="465">
        <f t="shared" si="9"/>
        <v>66</v>
      </c>
      <c r="I63" s="456">
        <f t="shared" si="10"/>
        <v>52</v>
      </c>
      <c r="J63" s="456">
        <f t="shared" si="11"/>
        <v>44</v>
      </c>
      <c r="K63" s="456">
        <f t="shared" si="12"/>
        <v>96</v>
      </c>
      <c r="L63" s="252"/>
      <c r="M63" s="496"/>
      <c r="N63" s="496"/>
      <c r="O63" s="31"/>
      <c r="P63" s="33"/>
      <c r="Q63" s="33"/>
    </row>
    <row r="64" spans="1:17" ht="14.25" thickTop="1" thickBot="1" x14ac:dyDescent="0.25">
      <c r="A64" s="252"/>
      <c r="B64" s="501" t="s">
        <v>1142</v>
      </c>
      <c r="C64" s="502">
        <v>0</v>
      </c>
      <c r="D64" s="502">
        <v>0</v>
      </c>
      <c r="E64" s="503">
        <f t="shared" si="8"/>
        <v>0</v>
      </c>
      <c r="F64" s="501"/>
      <c r="G64" s="501"/>
      <c r="H64" s="465">
        <f t="shared" si="9"/>
        <v>0</v>
      </c>
      <c r="I64" s="456">
        <f t="shared" si="10"/>
        <v>0</v>
      </c>
      <c r="J64" s="456">
        <f t="shared" si="11"/>
        <v>0</v>
      </c>
      <c r="K64" s="456">
        <f t="shared" si="12"/>
        <v>0</v>
      </c>
      <c r="L64" s="252"/>
      <c r="M64" s="496"/>
      <c r="N64" s="496"/>
      <c r="O64" s="31"/>
      <c r="P64" s="33"/>
      <c r="Q64" s="33"/>
    </row>
    <row r="65" spans="1:17" ht="13.5" thickTop="1" x14ac:dyDescent="0.2">
      <c r="A65" s="252"/>
      <c r="B65" s="815"/>
      <c r="C65" s="497"/>
      <c r="D65" s="497"/>
      <c r="E65" s="456">
        <f t="shared" ref="E65:E69" si="13">SUM(C65:D65)</f>
        <v>0</v>
      </c>
      <c r="F65" s="815"/>
      <c r="G65" s="815"/>
      <c r="H65" s="465">
        <f t="shared" si="9"/>
        <v>0</v>
      </c>
      <c r="I65" s="456">
        <f t="shared" si="10"/>
        <v>0</v>
      </c>
      <c r="J65" s="456">
        <f t="shared" si="11"/>
        <v>0</v>
      </c>
      <c r="K65" s="456">
        <f t="shared" si="12"/>
        <v>0</v>
      </c>
      <c r="L65" s="252"/>
      <c r="M65" s="496"/>
      <c r="N65" s="496"/>
      <c r="O65" s="31"/>
      <c r="P65" s="33"/>
      <c r="Q65" s="33"/>
    </row>
    <row r="66" spans="1:17" x14ac:dyDescent="0.2">
      <c r="A66" s="252"/>
      <c r="B66" s="815"/>
      <c r="C66" s="497"/>
      <c r="D66" s="497"/>
      <c r="E66" s="456">
        <f t="shared" si="13"/>
        <v>0</v>
      </c>
      <c r="F66" s="815"/>
      <c r="G66" s="815"/>
      <c r="H66" s="465">
        <f t="shared" si="9"/>
        <v>0</v>
      </c>
      <c r="I66" s="456">
        <f t="shared" si="10"/>
        <v>0</v>
      </c>
      <c r="J66" s="456">
        <f t="shared" si="11"/>
        <v>0</v>
      </c>
      <c r="K66" s="456">
        <f t="shared" si="12"/>
        <v>0</v>
      </c>
      <c r="L66" s="252"/>
      <c r="M66" s="496"/>
      <c r="N66" s="496"/>
      <c r="O66" s="31"/>
      <c r="P66" s="33"/>
      <c r="Q66" s="33"/>
    </row>
    <row r="67" spans="1:17" x14ac:dyDescent="0.2">
      <c r="A67" s="252"/>
      <c r="B67" s="815"/>
      <c r="C67" s="497"/>
      <c r="D67" s="497"/>
      <c r="E67" s="456">
        <f t="shared" si="13"/>
        <v>0</v>
      </c>
      <c r="F67" s="815"/>
      <c r="G67" s="815"/>
      <c r="H67" s="465">
        <f t="shared" si="9"/>
        <v>0</v>
      </c>
      <c r="I67" s="456">
        <f t="shared" si="10"/>
        <v>0</v>
      </c>
      <c r="J67" s="456">
        <f t="shared" si="11"/>
        <v>0</v>
      </c>
      <c r="K67" s="456">
        <f t="shared" si="12"/>
        <v>0</v>
      </c>
      <c r="L67" s="252"/>
      <c r="M67" s="496"/>
      <c r="N67" s="496"/>
      <c r="O67" s="31"/>
      <c r="P67" s="33"/>
      <c r="Q67" s="33"/>
    </row>
    <row r="68" spans="1:17" ht="13.5" thickBot="1" x14ac:dyDescent="0.25">
      <c r="A68" s="252"/>
      <c r="B68" s="815"/>
      <c r="C68" s="498"/>
      <c r="D68" s="498"/>
      <c r="E68" s="488">
        <f t="shared" si="13"/>
        <v>0</v>
      </c>
      <c r="F68" s="821"/>
      <c r="G68" s="821"/>
      <c r="H68" s="466">
        <f t="shared" si="9"/>
        <v>0</v>
      </c>
      <c r="I68" s="488">
        <f t="shared" si="10"/>
        <v>0</v>
      </c>
      <c r="J68" s="488">
        <f t="shared" si="11"/>
        <v>0</v>
      </c>
      <c r="K68" s="488">
        <f t="shared" si="12"/>
        <v>0</v>
      </c>
      <c r="L68" s="252"/>
      <c r="M68" s="496"/>
      <c r="N68" s="496"/>
      <c r="O68" s="31"/>
      <c r="P68" s="33"/>
      <c r="Q68" s="33"/>
    </row>
    <row r="69" spans="1:17" ht="14.25" thickTop="1" thickBot="1" x14ac:dyDescent="0.25">
      <c r="A69" s="252"/>
      <c r="B69" s="569" t="s">
        <v>174</v>
      </c>
      <c r="C69" s="819">
        <f>SUM(C61:C68)</f>
        <v>98</v>
      </c>
      <c r="D69" s="489">
        <f>SUM(D61:D68)</f>
        <v>45</v>
      </c>
      <c r="E69" s="489">
        <f t="shared" si="13"/>
        <v>143</v>
      </c>
      <c r="F69" s="489">
        <f>SUM(F61:F68)</f>
        <v>183</v>
      </c>
      <c r="G69" s="489">
        <f>SUM(G61:G68)</f>
        <v>105</v>
      </c>
      <c r="H69" s="231">
        <f t="shared" si="9"/>
        <v>288</v>
      </c>
      <c r="I69" s="489">
        <f t="shared" si="10"/>
        <v>281</v>
      </c>
      <c r="J69" s="489">
        <f t="shared" si="11"/>
        <v>150</v>
      </c>
      <c r="K69" s="489">
        <f t="shared" si="12"/>
        <v>431</v>
      </c>
      <c r="L69" s="252"/>
      <c r="M69" s="252"/>
      <c r="N69" s="252"/>
    </row>
    <row r="70" spans="1:17" ht="13.5" thickTop="1" x14ac:dyDescent="0.2">
      <c r="A70" s="252"/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</row>
    <row r="71" spans="1:17" x14ac:dyDescent="0.2">
      <c r="A71" s="252"/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</row>
    <row r="72" spans="1:17" x14ac:dyDescent="0.2">
      <c r="A72" s="252"/>
      <c r="B72" s="543" t="s">
        <v>701</v>
      </c>
      <c r="C72" s="543" t="s">
        <v>1</v>
      </c>
      <c r="D72" s="543" t="s">
        <v>1</v>
      </c>
      <c r="E72" s="543" t="s">
        <v>1</v>
      </c>
      <c r="F72" s="543" t="s">
        <v>1</v>
      </c>
      <c r="G72" s="543" t="s">
        <v>1</v>
      </c>
      <c r="H72" s="543" t="s">
        <v>1</v>
      </c>
      <c r="I72" s="543" t="s">
        <v>1</v>
      </c>
      <c r="J72" s="543" t="s">
        <v>1</v>
      </c>
      <c r="K72" s="543" t="s">
        <v>1</v>
      </c>
      <c r="L72" s="252"/>
      <c r="M72" s="252"/>
      <c r="N72" s="252"/>
    </row>
    <row r="73" spans="1:17" x14ac:dyDescent="0.2">
      <c r="A73" s="252"/>
      <c r="B73" s="543" t="s">
        <v>702</v>
      </c>
      <c r="C73" s="543" t="s">
        <v>1</v>
      </c>
      <c r="D73" s="543" t="s">
        <v>1</v>
      </c>
      <c r="E73" s="543" t="s">
        <v>1</v>
      </c>
      <c r="F73" s="543" t="s">
        <v>1</v>
      </c>
      <c r="G73" s="543" t="s">
        <v>1</v>
      </c>
      <c r="H73" s="543" t="s">
        <v>1</v>
      </c>
      <c r="I73" s="543" t="s">
        <v>1</v>
      </c>
      <c r="J73" s="543" t="s">
        <v>1</v>
      </c>
      <c r="K73" s="543" t="s">
        <v>1</v>
      </c>
      <c r="L73" s="252"/>
      <c r="M73" s="252"/>
      <c r="N73" s="252"/>
    </row>
    <row r="74" spans="1:17" x14ac:dyDescent="0.2">
      <c r="A74" s="252"/>
      <c r="B74" s="569" t="s">
        <v>137</v>
      </c>
      <c r="C74" s="569" t="s">
        <v>198</v>
      </c>
      <c r="D74" s="569" t="s">
        <v>1</v>
      </c>
      <c r="E74" s="569" t="s">
        <v>1</v>
      </c>
      <c r="F74" s="569" t="s">
        <v>694</v>
      </c>
      <c r="G74" s="569" t="s">
        <v>1</v>
      </c>
      <c r="H74" s="569" t="s">
        <v>1</v>
      </c>
      <c r="I74" s="569" t="s">
        <v>202</v>
      </c>
      <c r="J74" s="569" t="s">
        <v>1</v>
      </c>
      <c r="K74" s="569" t="s">
        <v>1</v>
      </c>
      <c r="L74" s="252"/>
      <c r="M74" s="252"/>
      <c r="N74" s="252"/>
    </row>
    <row r="75" spans="1:17" x14ac:dyDescent="0.2">
      <c r="A75" s="252"/>
      <c r="B75" s="569" t="s">
        <v>1</v>
      </c>
      <c r="C75" s="569" t="s">
        <v>695</v>
      </c>
      <c r="D75" s="569" t="s">
        <v>696</v>
      </c>
      <c r="E75" s="569" t="s">
        <v>202</v>
      </c>
      <c r="F75" s="569" t="s">
        <v>695</v>
      </c>
      <c r="G75" s="569" t="s">
        <v>696</v>
      </c>
      <c r="H75" s="569" t="s">
        <v>202</v>
      </c>
      <c r="I75" s="569" t="s">
        <v>695</v>
      </c>
      <c r="J75" s="569" t="s">
        <v>696</v>
      </c>
      <c r="K75" s="569" t="s">
        <v>202</v>
      </c>
      <c r="L75" s="252"/>
      <c r="M75" s="252"/>
      <c r="N75" s="252"/>
    </row>
    <row r="76" spans="1:17" ht="14.25" thickTop="1" thickBot="1" x14ac:dyDescent="0.25">
      <c r="A76" s="252"/>
      <c r="B76" s="569" t="s">
        <v>1</v>
      </c>
      <c r="C76" s="569" t="s">
        <v>697</v>
      </c>
      <c r="D76" s="569" t="s">
        <v>1</v>
      </c>
      <c r="E76" s="569" t="s">
        <v>1</v>
      </c>
      <c r="F76" s="569" t="s">
        <v>1</v>
      </c>
      <c r="G76" s="569" t="s">
        <v>1</v>
      </c>
      <c r="H76" s="569" t="s">
        <v>1</v>
      </c>
      <c r="I76" s="569" t="s">
        <v>1</v>
      </c>
      <c r="J76" s="569" t="s">
        <v>1</v>
      </c>
      <c r="K76" s="569" t="s">
        <v>1</v>
      </c>
      <c r="L76" s="252"/>
      <c r="M76" s="252"/>
      <c r="N76" s="252"/>
    </row>
    <row r="77" spans="1:17" ht="31.5" customHeight="1" thickTop="1" thickBot="1" x14ac:dyDescent="0.25">
      <c r="A77" s="252"/>
      <c r="B77" s="469" t="s">
        <v>82</v>
      </c>
      <c r="C77" s="814">
        <f>+C42</f>
        <v>47</v>
      </c>
      <c r="D77" s="453">
        <f>+D42</f>
        <v>81</v>
      </c>
      <c r="E77" s="453">
        <f>+E42</f>
        <v>128</v>
      </c>
      <c r="F77" s="453">
        <f>+F42</f>
        <v>79</v>
      </c>
      <c r="G77" s="453">
        <f>+G42</f>
        <v>164</v>
      </c>
      <c r="H77" s="453">
        <f>SUM(F77:G77)</f>
        <v>243</v>
      </c>
      <c r="I77" s="453">
        <f t="shared" ref="I77:J79" si="14">+C77+F77</f>
        <v>126</v>
      </c>
      <c r="J77" s="453">
        <f t="shared" si="14"/>
        <v>245</v>
      </c>
      <c r="K77" s="453">
        <f>+K42</f>
        <v>371</v>
      </c>
      <c r="L77" s="252"/>
      <c r="M77" s="252"/>
      <c r="N77" s="252"/>
    </row>
    <row r="78" spans="1:17" ht="35.25" hidden="1" customHeight="1" thickTop="1" thickBot="1" x14ac:dyDescent="0.25">
      <c r="A78" s="252"/>
      <c r="B78" s="469" t="s">
        <v>1016</v>
      </c>
      <c r="C78" s="823">
        <f>+C53</f>
        <v>0</v>
      </c>
      <c r="D78" s="456">
        <f t="shared" ref="D78:K78" si="15">+D53</f>
        <v>0</v>
      </c>
      <c r="E78" s="456">
        <f t="shared" si="15"/>
        <v>0</v>
      </c>
      <c r="F78" s="456">
        <f t="shared" si="15"/>
        <v>0</v>
      </c>
      <c r="G78" s="456">
        <f t="shared" si="15"/>
        <v>0</v>
      </c>
      <c r="H78" s="456">
        <f>SUM(F78:G78)</f>
        <v>0</v>
      </c>
      <c r="I78" s="456">
        <f t="shared" si="14"/>
        <v>0</v>
      </c>
      <c r="J78" s="456">
        <f t="shared" si="14"/>
        <v>0</v>
      </c>
      <c r="K78" s="456">
        <f t="shared" si="15"/>
        <v>0</v>
      </c>
      <c r="L78" s="252"/>
      <c r="M78" s="252"/>
      <c r="N78" s="252"/>
    </row>
    <row r="79" spans="1:17" ht="35.25" customHeight="1" thickTop="1" thickBot="1" x14ac:dyDescent="0.25">
      <c r="A79" s="252"/>
      <c r="B79" s="469" t="s">
        <v>1017</v>
      </c>
      <c r="C79" s="823">
        <f>+C69</f>
        <v>98</v>
      </c>
      <c r="D79" s="456">
        <f t="shared" ref="D79:K79" si="16">+D69</f>
        <v>45</v>
      </c>
      <c r="E79" s="456">
        <f t="shared" si="16"/>
        <v>143</v>
      </c>
      <c r="F79" s="456">
        <f t="shared" si="16"/>
        <v>183</v>
      </c>
      <c r="G79" s="456">
        <f t="shared" si="16"/>
        <v>105</v>
      </c>
      <c r="H79" s="456">
        <f>SUM(F79:G79)</f>
        <v>288</v>
      </c>
      <c r="I79" s="456">
        <f t="shared" si="14"/>
        <v>281</v>
      </c>
      <c r="J79" s="456">
        <f t="shared" si="14"/>
        <v>150</v>
      </c>
      <c r="K79" s="456">
        <f t="shared" si="16"/>
        <v>431</v>
      </c>
      <c r="L79" s="252"/>
      <c r="M79" s="252"/>
      <c r="N79" s="252"/>
    </row>
    <row r="80" spans="1:17" ht="14.25" thickTop="1" thickBot="1" x14ac:dyDescent="0.25">
      <c r="A80" s="252"/>
      <c r="B80" s="569" t="s">
        <v>202</v>
      </c>
      <c r="C80" s="824">
        <f>SUM(C77:C79)</f>
        <v>145</v>
      </c>
      <c r="D80" s="488">
        <f>SUM(D77:D79)</f>
        <v>126</v>
      </c>
      <c r="E80" s="488">
        <f>SUM(E77:E79)</f>
        <v>271</v>
      </c>
      <c r="F80" s="488">
        <f>SUM(F77:F79)</f>
        <v>262</v>
      </c>
      <c r="G80" s="488">
        <f>SUM(G77:G79)</f>
        <v>269</v>
      </c>
      <c r="H80" s="488">
        <f>SUM(F80:G80)</f>
        <v>531</v>
      </c>
      <c r="I80" s="488">
        <f>SUM(I77:I79)</f>
        <v>407</v>
      </c>
      <c r="J80" s="488">
        <f>SUM(J77:J79)</f>
        <v>395</v>
      </c>
      <c r="K80" s="488">
        <f>+I80+J80</f>
        <v>802</v>
      </c>
      <c r="L80" s="252"/>
      <c r="M80" s="252"/>
      <c r="N80" s="252"/>
    </row>
    <row r="81" spans="1:14" ht="14.25" thickTop="1" thickBot="1" x14ac:dyDescent="0.25">
      <c r="A81" s="252"/>
      <c r="B81" s="569" t="s">
        <v>703</v>
      </c>
      <c r="C81" s="569" t="s">
        <v>1</v>
      </c>
      <c r="D81" s="569" t="s">
        <v>1</v>
      </c>
      <c r="E81" s="569" t="s">
        <v>1</v>
      </c>
      <c r="F81" s="569" t="s">
        <v>1</v>
      </c>
      <c r="G81" s="569" t="s">
        <v>1</v>
      </c>
      <c r="H81" s="569" t="s">
        <v>1</v>
      </c>
      <c r="I81" s="569" t="s">
        <v>1</v>
      </c>
      <c r="J81" s="569" t="s">
        <v>1</v>
      </c>
      <c r="K81" s="569" t="s">
        <v>1</v>
      </c>
      <c r="L81" s="252"/>
      <c r="M81" s="252"/>
      <c r="N81" s="252"/>
    </row>
    <row r="82" spans="1:14" ht="29.25" customHeight="1" thickTop="1" thickBot="1" x14ac:dyDescent="0.25">
      <c r="A82" s="252"/>
      <c r="B82" s="469" t="s">
        <v>82</v>
      </c>
      <c r="C82" s="827">
        <f>+C77/E77*100</f>
        <v>36.71875</v>
      </c>
      <c r="D82" s="827">
        <f>+D77/E77*100</f>
        <v>63.28125</v>
      </c>
      <c r="E82" s="827">
        <f>SUM(C82:D82)</f>
        <v>100</v>
      </c>
      <c r="F82" s="443">
        <f>+F77/H77*100</f>
        <v>32.510288065843625</v>
      </c>
      <c r="G82" s="443">
        <f>+G77/H77*100</f>
        <v>67.489711934156389</v>
      </c>
      <c r="H82" s="443">
        <f>SUM(F82:G82)</f>
        <v>100.00000000000001</v>
      </c>
      <c r="I82" s="827">
        <f>+I77/K77*100</f>
        <v>33.962264150943398</v>
      </c>
      <c r="J82" s="827">
        <f>+J77/K77*100</f>
        <v>66.037735849056602</v>
      </c>
      <c r="K82" s="827">
        <f>SUM(I82:J82)</f>
        <v>100</v>
      </c>
      <c r="L82" s="252"/>
      <c r="M82" s="252"/>
      <c r="N82" s="252"/>
    </row>
    <row r="83" spans="1:14" ht="14.25" thickTop="1" thickBot="1" x14ac:dyDescent="0.25">
      <c r="A83" s="252"/>
      <c r="B83" s="469" t="s">
        <v>1016</v>
      </c>
      <c r="C83" s="828" t="e">
        <f>+C78/E78*100</f>
        <v>#DIV/0!</v>
      </c>
      <c r="D83" s="828" t="e">
        <f>+D78/E78*100</f>
        <v>#DIV/0!</v>
      </c>
      <c r="E83" s="499" t="e">
        <f>SUM(C83:D83)</f>
        <v>#DIV/0!</v>
      </c>
      <c r="F83" s="829" t="e">
        <f>+F78/H78*100</f>
        <v>#DIV/0!</v>
      </c>
      <c r="G83" s="829" t="e">
        <f>+G78/H78*100</f>
        <v>#DIV/0!</v>
      </c>
      <c r="H83" s="499" t="e">
        <f>SUM(F83:G83)</f>
        <v>#DIV/0!</v>
      </c>
      <c r="I83" s="829" t="e">
        <f>+I78/K78*100</f>
        <v>#DIV/0!</v>
      </c>
      <c r="J83" s="829" t="e">
        <f>+J78/K78*100</f>
        <v>#DIV/0!</v>
      </c>
      <c r="K83" s="465" t="e">
        <f>SUM(I83:J83)</f>
        <v>#DIV/0!</v>
      </c>
      <c r="L83" s="252"/>
      <c r="M83" s="252"/>
      <c r="N83" s="252"/>
    </row>
    <row r="84" spans="1:14" ht="14.25" thickTop="1" thickBot="1" x14ac:dyDescent="0.25">
      <c r="A84" s="252"/>
      <c r="B84" s="469" t="s">
        <v>1017</v>
      </c>
      <c r="C84" s="830">
        <f>+C79/E79*100</f>
        <v>68.531468531468533</v>
      </c>
      <c r="D84" s="830">
        <f>+D79/E79*100</f>
        <v>31.46853146853147</v>
      </c>
      <c r="E84" s="500">
        <f>SUM(C84:D84)</f>
        <v>100</v>
      </c>
      <c r="F84" s="830">
        <f>+F79/H79*100</f>
        <v>63.541666666666664</v>
      </c>
      <c r="G84" s="830">
        <f>+G79/H79*100</f>
        <v>36.458333333333329</v>
      </c>
      <c r="H84" s="500">
        <f>SUM(F84:G84)</f>
        <v>100</v>
      </c>
      <c r="I84" s="830">
        <f>+I79/K79*100</f>
        <v>65.197215777262187</v>
      </c>
      <c r="J84" s="830">
        <f>+J79/K79*100</f>
        <v>34.80278422273782</v>
      </c>
      <c r="K84" s="500">
        <f>SUM(I84:J84)</f>
        <v>100</v>
      </c>
      <c r="L84" s="252"/>
      <c r="M84" s="252"/>
      <c r="N84" s="252"/>
    </row>
    <row r="85" spans="1:14" ht="13.5" thickTop="1" x14ac:dyDescent="0.2">
      <c r="A85" s="252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</row>
    <row r="86" spans="1:14" x14ac:dyDescent="0.2">
      <c r="A86" s="252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</row>
    <row r="87" spans="1:14" s="174" customFormat="1" x14ac:dyDescent="0.2">
      <c r="A87" s="252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</row>
    <row r="88" spans="1:14" s="174" customFormat="1" x14ac:dyDescent="0.2">
      <c r="A88" s="252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</row>
    <row r="89" spans="1:14" s="174" customFormat="1" x14ac:dyDescent="0.2">
      <c r="A89" s="252"/>
      <c r="B89" s="543" t="s">
        <v>931</v>
      </c>
      <c r="C89" s="543" t="s">
        <v>1</v>
      </c>
      <c r="D89" s="543" t="s">
        <v>1</v>
      </c>
      <c r="E89" s="543" t="s">
        <v>1</v>
      </c>
      <c r="F89" s="543" t="s">
        <v>1</v>
      </c>
      <c r="G89" s="543" t="s">
        <v>1</v>
      </c>
      <c r="H89" s="543" t="s">
        <v>1</v>
      </c>
      <c r="I89" s="543" t="s">
        <v>1</v>
      </c>
      <c r="J89" s="543" t="s">
        <v>1</v>
      </c>
      <c r="K89" s="543" t="s">
        <v>1</v>
      </c>
      <c r="L89" s="252"/>
      <c r="M89" s="252"/>
      <c r="N89" s="252"/>
    </row>
    <row r="90" spans="1:14" s="174" customFormat="1" ht="13.5" customHeight="1" thickBot="1" x14ac:dyDescent="0.25">
      <c r="A90" s="252"/>
      <c r="B90" s="543" t="s">
        <v>933</v>
      </c>
      <c r="C90" s="543" t="s">
        <v>1</v>
      </c>
      <c r="D90" s="543" t="s">
        <v>1</v>
      </c>
      <c r="E90" s="543" t="s">
        <v>1</v>
      </c>
      <c r="F90" s="543" t="s">
        <v>1</v>
      </c>
      <c r="G90" s="543" t="s">
        <v>1</v>
      </c>
      <c r="H90" s="543" t="s">
        <v>1</v>
      </c>
      <c r="I90" s="543" t="s">
        <v>1</v>
      </c>
      <c r="J90" s="543" t="s">
        <v>1</v>
      </c>
      <c r="K90" s="543" t="s">
        <v>1</v>
      </c>
      <c r="L90" s="252"/>
      <c r="M90" s="252"/>
      <c r="N90" s="252"/>
    </row>
    <row r="91" spans="1:14" s="174" customFormat="1" ht="14.25" customHeight="1" thickTop="1" thickBot="1" x14ac:dyDescent="0.25">
      <c r="A91" s="252"/>
      <c r="B91" s="569" t="s">
        <v>693</v>
      </c>
      <c r="C91" s="569" t="s">
        <v>198</v>
      </c>
      <c r="D91" s="569" t="s">
        <v>1</v>
      </c>
      <c r="E91" s="569" t="s">
        <v>1</v>
      </c>
      <c r="F91" s="569" t="s">
        <v>694</v>
      </c>
      <c r="G91" s="569" t="s">
        <v>1</v>
      </c>
      <c r="H91" s="569" t="s">
        <v>1</v>
      </c>
      <c r="I91" s="569" t="s">
        <v>202</v>
      </c>
      <c r="J91" s="569" t="s">
        <v>1</v>
      </c>
      <c r="K91" s="569" t="s">
        <v>1</v>
      </c>
      <c r="L91" s="252"/>
      <c r="M91" s="252"/>
      <c r="N91" s="252"/>
    </row>
    <row r="92" spans="1:14" s="174" customFormat="1" ht="14.25" thickTop="1" thickBot="1" x14ac:dyDescent="0.25">
      <c r="A92" s="252"/>
      <c r="B92" s="569" t="s">
        <v>1</v>
      </c>
      <c r="C92" s="231" t="s">
        <v>695</v>
      </c>
      <c r="D92" s="231" t="s">
        <v>696</v>
      </c>
      <c r="E92" s="231" t="s">
        <v>202</v>
      </c>
      <c r="F92" s="231" t="s">
        <v>695</v>
      </c>
      <c r="G92" s="231" t="s">
        <v>696</v>
      </c>
      <c r="H92" s="231" t="s">
        <v>202</v>
      </c>
      <c r="I92" s="231" t="s">
        <v>695</v>
      </c>
      <c r="J92" s="231" t="s">
        <v>696</v>
      </c>
      <c r="K92" s="231" t="s">
        <v>202</v>
      </c>
      <c r="L92" s="252"/>
      <c r="M92" s="252"/>
      <c r="N92" s="252"/>
    </row>
    <row r="93" spans="1:14" s="174" customFormat="1" ht="14.25" thickTop="1" thickBot="1" x14ac:dyDescent="0.25">
      <c r="A93" s="252"/>
      <c r="B93" s="569" t="s">
        <v>1</v>
      </c>
      <c r="C93" s="569" t="s">
        <v>697</v>
      </c>
      <c r="D93" s="569" t="s">
        <v>1</v>
      </c>
      <c r="E93" s="569" t="s">
        <v>1</v>
      </c>
      <c r="F93" s="569" t="s">
        <v>1</v>
      </c>
      <c r="G93" s="569" t="s">
        <v>1</v>
      </c>
      <c r="H93" s="569" t="s">
        <v>1</v>
      </c>
      <c r="I93" s="569" t="s">
        <v>1</v>
      </c>
      <c r="J93" s="569" t="s">
        <v>1</v>
      </c>
      <c r="K93" s="569" t="s">
        <v>1</v>
      </c>
      <c r="L93" s="252"/>
      <c r="M93" s="252"/>
      <c r="N93" s="252"/>
    </row>
    <row r="94" spans="1:14" s="174" customFormat="1" ht="36.75" customHeight="1" thickTop="1" x14ac:dyDescent="0.2">
      <c r="A94" s="252"/>
      <c r="B94" s="490" t="s">
        <v>67</v>
      </c>
      <c r="C94" s="497"/>
      <c r="D94" s="497"/>
      <c r="E94" s="453">
        <f>+C94+D94</f>
        <v>0</v>
      </c>
      <c r="F94" s="495"/>
      <c r="G94" s="495"/>
      <c r="H94" s="453">
        <f>SUM(F94:G94)</f>
        <v>0</v>
      </c>
      <c r="I94" s="453">
        <f>+C94+F94</f>
        <v>0</v>
      </c>
      <c r="J94" s="453">
        <f>+D94+G94</f>
        <v>0</v>
      </c>
      <c r="K94" s="453">
        <f>+I94+J94</f>
        <v>0</v>
      </c>
      <c r="L94" s="252"/>
      <c r="M94" s="252"/>
      <c r="N94" s="252"/>
    </row>
    <row r="95" spans="1:14" s="174" customFormat="1" ht="24" customHeight="1" x14ac:dyDescent="0.2">
      <c r="A95" s="252"/>
      <c r="B95" s="490" t="s">
        <v>68</v>
      </c>
      <c r="C95" s="497"/>
      <c r="D95" s="497"/>
      <c r="E95" s="456">
        <f t="shared" ref="E95:E106" si="17">+C95+D95</f>
        <v>0</v>
      </c>
      <c r="F95" s="497"/>
      <c r="G95" s="497"/>
      <c r="H95" s="456">
        <f t="shared" ref="H95:H106" si="18">SUM(F95:G95)</f>
        <v>0</v>
      </c>
      <c r="I95" s="456">
        <f t="shared" ref="I95:I107" si="19">+C95+F95</f>
        <v>0</v>
      </c>
      <c r="J95" s="456">
        <f t="shared" ref="J95:J107" si="20">+D95+G95</f>
        <v>0</v>
      </c>
      <c r="K95" s="456">
        <f t="shared" ref="K95:K107" si="21">+I95+J95</f>
        <v>0</v>
      </c>
      <c r="L95" s="252"/>
      <c r="M95" s="252"/>
      <c r="N95" s="252"/>
    </row>
    <row r="96" spans="1:14" s="174" customFormat="1" ht="24" x14ac:dyDescent="0.2">
      <c r="A96" s="252"/>
      <c r="B96" s="490" t="s">
        <v>70</v>
      </c>
      <c r="C96" s="497"/>
      <c r="D96" s="497"/>
      <c r="E96" s="456">
        <f t="shared" si="17"/>
        <v>0</v>
      </c>
      <c r="F96" s="497"/>
      <c r="G96" s="497"/>
      <c r="H96" s="456">
        <f t="shared" si="18"/>
        <v>0</v>
      </c>
      <c r="I96" s="456">
        <f t="shared" si="19"/>
        <v>0</v>
      </c>
      <c r="J96" s="456">
        <f t="shared" si="20"/>
        <v>0</v>
      </c>
      <c r="K96" s="456">
        <f t="shared" si="21"/>
        <v>0</v>
      </c>
      <c r="L96" s="252"/>
      <c r="M96" s="252"/>
      <c r="N96" s="252"/>
    </row>
    <row r="97" spans="1:14" s="174" customFormat="1" ht="25.5" customHeight="1" x14ac:dyDescent="0.2">
      <c r="A97" s="252"/>
      <c r="B97" s="490" t="s">
        <v>71</v>
      </c>
      <c r="C97" s="497"/>
      <c r="D97" s="497"/>
      <c r="E97" s="456">
        <f t="shared" si="17"/>
        <v>0</v>
      </c>
      <c r="F97" s="497"/>
      <c r="G97" s="497"/>
      <c r="H97" s="456">
        <f t="shared" si="18"/>
        <v>0</v>
      </c>
      <c r="I97" s="456">
        <f t="shared" si="19"/>
        <v>0</v>
      </c>
      <c r="J97" s="456">
        <f t="shared" si="20"/>
        <v>0</v>
      </c>
      <c r="K97" s="456">
        <f t="shared" si="21"/>
        <v>0</v>
      </c>
      <c r="L97" s="252"/>
      <c r="M97" s="252"/>
      <c r="N97" s="252"/>
    </row>
    <row r="98" spans="1:14" s="174" customFormat="1" ht="16.5" customHeight="1" x14ac:dyDescent="0.2">
      <c r="A98" s="252"/>
      <c r="B98" s="490" t="s">
        <v>72</v>
      </c>
      <c r="C98" s="497"/>
      <c r="D98" s="497"/>
      <c r="E98" s="456">
        <f t="shared" si="17"/>
        <v>0</v>
      </c>
      <c r="F98" s="497"/>
      <c r="G98" s="497"/>
      <c r="H98" s="456">
        <f t="shared" si="18"/>
        <v>0</v>
      </c>
      <c r="I98" s="456">
        <f t="shared" si="19"/>
        <v>0</v>
      </c>
      <c r="J98" s="456">
        <f t="shared" si="20"/>
        <v>0</v>
      </c>
      <c r="K98" s="456">
        <f t="shared" si="21"/>
        <v>0</v>
      </c>
      <c r="L98" s="252"/>
      <c r="M98" s="252"/>
      <c r="N98" s="252"/>
    </row>
    <row r="99" spans="1:14" s="174" customFormat="1" ht="29.25" customHeight="1" x14ac:dyDescent="0.2">
      <c r="A99" s="252"/>
      <c r="B99" s="490" t="s">
        <v>73</v>
      </c>
      <c r="C99" s="497"/>
      <c r="D99" s="497"/>
      <c r="E99" s="456">
        <f t="shared" si="17"/>
        <v>0</v>
      </c>
      <c r="F99" s="497"/>
      <c r="G99" s="497"/>
      <c r="H99" s="456">
        <f t="shared" si="18"/>
        <v>0</v>
      </c>
      <c r="I99" s="456">
        <f t="shared" si="19"/>
        <v>0</v>
      </c>
      <c r="J99" s="456">
        <f t="shared" si="20"/>
        <v>0</v>
      </c>
      <c r="K99" s="456">
        <f t="shared" si="21"/>
        <v>0</v>
      </c>
      <c r="L99" s="252"/>
      <c r="M99" s="252"/>
      <c r="N99" s="252"/>
    </row>
    <row r="100" spans="1:14" s="174" customFormat="1" ht="35.25" customHeight="1" x14ac:dyDescent="0.2">
      <c r="A100" s="252"/>
      <c r="B100" s="490" t="s">
        <v>74</v>
      </c>
      <c r="C100" s="497"/>
      <c r="D100" s="497"/>
      <c r="E100" s="456">
        <f t="shared" si="17"/>
        <v>0</v>
      </c>
      <c r="F100" s="497"/>
      <c r="G100" s="497"/>
      <c r="H100" s="456">
        <f t="shared" si="18"/>
        <v>0</v>
      </c>
      <c r="I100" s="456">
        <f t="shared" si="19"/>
        <v>0</v>
      </c>
      <c r="J100" s="456">
        <f t="shared" si="20"/>
        <v>0</v>
      </c>
      <c r="K100" s="456">
        <f t="shared" si="21"/>
        <v>0</v>
      </c>
      <c r="L100" s="252"/>
      <c r="M100" s="252"/>
      <c r="N100" s="252"/>
    </row>
    <row r="101" spans="1:14" s="174" customFormat="1" ht="43.5" customHeight="1" x14ac:dyDescent="0.2">
      <c r="A101" s="252"/>
      <c r="B101" s="490" t="s">
        <v>75</v>
      </c>
      <c r="C101" s="497"/>
      <c r="D101" s="497"/>
      <c r="E101" s="456">
        <f t="shared" si="17"/>
        <v>0</v>
      </c>
      <c r="F101" s="497"/>
      <c r="G101" s="497"/>
      <c r="H101" s="456">
        <f t="shared" si="18"/>
        <v>0</v>
      </c>
      <c r="I101" s="456">
        <f t="shared" si="19"/>
        <v>0</v>
      </c>
      <c r="J101" s="456">
        <f t="shared" si="20"/>
        <v>0</v>
      </c>
      <c r="K101" s="456">
        <f t="shared" si="21"/>
        <v>0</v>
      </c>
      <c r="L101" s="252"/>
      <c r="M101" s="252"/>
      <c r="N101" s="252"/>
    </row>
    <row r="102" spans="1:14" s="174" customFormat="1" ht="29.25" customHeight="1" x14ac:dyDescent="0.2">
      <c r="A102" s="252"/>
      <c r="B102" s="490" t="s">
        <v>76</v>
      </c>
      <c r="C102" s="497"/>
      <c r="D102" s="497"/>
      <c r="E102" s="456">
        <f t="shared" si="17"/>
        <v>0</v>
      </c>
      <c r="F102" s="497"/>
      <c r="G102" s="497"/>
      <c r="H102" s="456">
        <f t="shared" si="18"/>
        <v>0</v>
      </c>
      <c r="I102" s="456">
        <f t="shared" si="19"/>
        <v>0</v>
      </c>
      <c r="J102" s="456">
        <f t="shared" si="20"/>
        <v>0</v>
      </c>
      <c r="K102" s="456">
        <f t="shared" si="21"/>
        <v>0</v>
      </c>
      <c r="L102" s="252"/>
      <c r="M102" s="252"/>
      <c r="N102" s="252"/>
    </row>
    <row r="103" spans="1:14" s="174" customFormat="1" ht="29.25" customHeight="1" x14ac:dyDescent="0.2">
      <c r="A103" s="252"/>
      <c r="B103" s="490" t="s">
        <v>77</v>
      </c>
      <c r="C103" s="497"/>
      <c r="D103" s="497"/>
      <c r="E103" s="456">
        <f t="shared" si="17"/>
        <v>0</v>
      </c>
      <c r="F103" s="497"/>
      <c r="G103" s="497"/>
      <c r="H103" s="456">
        <f t="shared" si="18"/>
        <v>0</v>
      </c>
      <c r="I103" s="456">
        <f t="shared" si="19"/>
        <v>0</v>
      </c>
      <c r="J103" s="456">
        <f t="shared" si="20"/>
        <v>0</v>
      </c>
      <c r="K103" s="456">
        <f t="shared" si="21"/>
        <v>0</v>
      </c>
      <c r="L103" s="252"/>
      <c r="M103" s="252"/>
      <c r="N103" s="252"/>
    </row>
    <row r="104" spans="1:14" s="174" customFormat="1" ht="25.5" customHeight="1" x14ac:dyDescent="0.2">
      <c r="A104" s="252"/>
      <c r="B104" s="490" t="s">
        <v>78</v>
      </c>
      <c r="C104" s="497"/>
      <c r="D104" s="497"/>
      <c r="E104" s="456">
        <f t="shared" si="17"/>
        <v>0</v>
      </c>
      <c r="F104" s="497"/>
      <c r="G104" s="497"/>
      <c r="H104" s="456">
        <f t="shared" si="18"/>
        <v>0</v>
      </c>
      <c r="I104" s="456">
        <f t="shared" si="19"/>
        <v>0</v>
      </c>
      <c r="J104" s="456">
        <f t="shared" si="20"/>
        <v>0</v>
      </c>
      <c r="K104" s="456">
        <f t="shared" si="21"/>
        <v>0</v>
      </c>
      <c r="L104" s="252"/>
      <c r="M104" s="252"/>
      <c r="N104" s="252"/>
    </row>
    <row r="105" spans="1:14" s="174" customFormat="1" x14ac:dyDescent="0.2">
      <c r="A105" s="252"/>
      <c r="B105" s="490" t="s">
        <v>79</v>
      </c>
      <c r="C105" s="497"/>
      <c r="D105" s="497"/>
      <c r="E105" s="456">
        <f t="shared" si="17"/>
        <v>0</v>
      </c>
      <c r="F105" s="497"/>
      <c r="G105" s="497"/>
      <c r="H105" s="456">
        <f t="shared" si="18"/>
        <v>0</v>
      </c>
      <c r="I105" s="456">
        <f t="shared" si="19"/>
        <v>0</v>
      </c>
      <c r="J105" s="456">
        <f t="shared" si="20"/>
        <v>0</v>
      </c>
      <c r="K105" s="456">
        <f t="shared" si="21"/>
        <v>0</v>
      </c>
      <c r="L105" s="252"/>
      <c r="M105" s="252"/>
      <c r="N105" s="252"/>
    </row>
    <row r="106" spans="1:14" ht="13.5" thickBot="1" x14ac:dyDescent="0.25">
      <c r="A106" s="252"/>
      <c r="B106" s="490" t="s">
        <v>80</v>
      </c>
      <c r="C106" s="497"/>
      <c r="D106" s="497"/>
      <c r="E106" s="488">
        <f t="shared" si="17"/>
        <v>0</v>
      </c>
      <c r="F106" s="498"/>
      <c r="G106" s="498"/>
      <c r="H106" s="488">
        <f t="shared" si="18"/>
        <v>0</v>
      </c>
      <c r="I106" s="488">
        <f t="shared" si="19"/>
        <v>0</v>
      </c>
      <c r="J106" s="488">
        <f t="shared" si="20"/>
        <v>0</v>
      </c>
      <c r="K106" s="488">
        <f t="shared" si="21"/>
        <v>0</v>
      </c>
      <c r="L106" s="252"/>
      <c r="M106" s="252"/>
      <c r="N106" s="252"/>
    </row>
    <row r="107" spans="1:14" ht="14.25" thickTop="1" thickBot="1" x14ac:dyDescent="0.25">
      <c r="A107" s="252"/>
      <c r="B107" s="231" t="s">
        <v>174</v>
      </c>
      <c r="C107" s="489">
        <f t="shared" ref="C107:H107" si="22">SUM(C94:C106)</f>
        <v>0</v>
      </c>
      <c r="D107" s="489">
        <f t="shared" si="22"/>
        <v>0</v>
      </c>
      <c r="E107" s="489">
        <f t="shared" si="22"/>
        <v>0</v>
      </c>
      <c r="F107" s="489">
        <f t="shared" si="22"/>
        <v>0</v>
      </c>
      <c r="G107" s="489">
        <f t="shared" si="22"/>
        <v>0</v>
      </c>
      <c r="H107" s="489">
        <f t="shared" si="22"/>
        <v>0</v>
      </c>
      <c r="I107" s="489">
        <f t="shared" si="19"/>
        <v>0</v>
      </c>
      <c r="J107" s="489">
        <f t="shared" si="20"/>
        <v>0</v>
      </c>
      <c r="K107" s="489">
        <f t="shared" si="21"/>
        <v>0</v>
      </c>
      <c r="L107" s="252"/>
      <c r="M107" s="252"/>
      <c r="N107" s="252"/>
    </row>
    <row r="108" spans="1:14" s="174" customFormat="1" ht="24.75" customHeight="1" thickTop="1" x14ac:dyDescent="0.2">
      <c r="A108" s="252"/>
      <c r="B108" s="662" t="s">
        <v>932</v>
      </c>
      <c r="C108" s="662"/>
      <c r="D108" s="662"/>
      <c r="E108" s="662"/>
      <c r="F108" s="662"/>
      <c r="G108" s="662"/>
      <c r="H108" s="662"/>
      <c r="I108" s="662"/>
      <c r="J108" s="662"/>
      <c r="K108" s="662"/>
      <c r="L108" s="252"/>
      <c r="M108" s="252"/>
      <c r="N108" s="252"/>
    </row>
    <row r="109" spans="1:14" s="174" customFormat="1" x14ac:dyDescent="0.2">
      <c r="A109" s="252"/>
      <c r="B109" s="175"/>
      <c r="C109" s="207"/>
      <c r="D109" s="207"/>
      <c r="E109" s="207"/>
      <c r="F109" s="207"/>
      <c r="G109" s="207"/>
      <c r="H109" s="207"/>
      <c r="I109" s="207"/>
      <c r="J109" s="207"/>
      <c r="K109" s="207"/>
      <c r="L109" s="252"/>
      <c r="M109" s="252"/>
      <c r="N109" s="252"/>
    </row>
    <row r="111" spans="1:14" ht="15.75" thickTop="1" x14ac:dyDescent="0.25">
      <c r="A111" s="1" t="s">
        <v>704</v>
      </c>
    </row>
    <row r="112" spans="1:14" ht="15" x14ac:dyDescent="0.25">
      <c r="A112" s="726" t="s">
        <v>705</v>
      </c>
      <c r="B112" s="726" t="s">
        <v>1</v>
      </c>
      <c r="C112" s="726" t="s">
        <v>1</v>
      </c>
      <c r="D112" s="726" t="s">
        <v>1</v>
      </c>
      <c r="E112" s="726" t="s">
        <v>1</v>
      </c>
      <c r="F112" s="726" t="s">
        <v>1</v>
      </c>
    </row>
    <row r="114" spans="2:10" x14ac:dyDescent="0.2">
      <c r="B114" s="564" t="s">
        <v>706</v>
      </c>
      <c r="C114" s="564" t="s">
        <v>1</v>
      </c>
      <c r="D114" s="564" t="s">
        <v>1</v>
      </c>
      <c r="E114" s="564" t="s">
        <v>1</v>
      </c>
      <c r="F114" s="564" t="s">
        <v>1</v>
      </c>
      <c r="G114" s="564" t="s">
        <v>1</v>
      </c>
    </row>
    <row r="115" spans="2:10" x14ac:dyDescent="0.2">
      <c r="B115" s="10" t="s">
        <v>0</v>
      </c>
      <c r="C115" s="10" t="s">
        <v>93</v>
      </c>
      <c r="D115" s="10" t="s">
        <v>94</v>
      </c>
      <c r="E115" s="10" t="s">
        <v>95</v>
      </c>
      <c r="F115" s="10" t="s">
        <v>96</v>
      </c>
      <c r="G115" s="10" t="s">
        <v>97</v>
      </c>
    </row>
    <row r="116" spans="2:10" ht="95.1" customHeight="1" x14ac:dyDescent="0.2">
      <c r="B116" s="10" t="s">
        <v>707</v>
      </c>
      <c r="C116" s="10" t="s">
        <v>708</v>
      </c>
      <c r="D116" s="10" t="s">
        <v>709</v>
      </c>
      <c r="E116" s="10" t="s">
        <v>710</v>
      </c>
      <c r="F116" s="10" t="s">
        <v>711</v>
      </c>
      <c r="G116" s="10" t="s">
        <v>712</v>
      </c>
    </row>
    <row r="117" spans="2:10" x14ac:dyDescent="0.2">
      <c r="B117" s="714">
        <v>3</v>
      </c>
      <c r="C117" s="825">
        <v>3</v>
      </c>
      <c r="D117" s="825">
        <v>8</v>
      </c>
      <c r="E117" s="825">
        <v>8</v>
      </c>
      <c r="F117" s="825">
        <v>3</v>
      </c>
      <c r="G117" s="714">
        <v>3</v>
      </c>
    </row>
    <row r="118" spans="2:10" x14ac:dyDescent="0.2">
      <c r="B118" s="531" t="s">
        <v>722</v>
      </c>
      <c r="C118" s="531" t="s">
        <v>1</v>
      </c>
      <c r="D118" s="531" t="s">
        <v>723</v>
      </c>
      <c r="E118" s="531" t="s">
        <v>1</v>
      </c>
      <c r="F118" s="531" t="s">
        <v>724</v>
      </c>
      <c r="G118" s="531" t="s">
        <v>1</v>
      </c>
    </row>
    <row r="119" spans="2:10" x14ac:dyDescent="0.2">
      <c r="B119" s="589">
        <f>+B117/C117*100</f>
        <v>100</v>
      </c>
      <c r="C119" s="589" t="s">
        <v>1</v>
      </c>
      <c r="D119" s="589">
        <f>+D117/E117*100</f>
        <v>100</v>
      </c>
      <c r="E119" s="589" t="s">
        <v>1</v>
      </c>
      <c r="F119" s="589">
        <f>+F117/G117*100</f>
        <v>100</v>
      </c>
      <c r="G119" s="589" t="s">
        <v>1</v>
      </c>
    </row>
    <row r="122" spans="2:10" x14ac:dyDescent="0.2">
      <c r="B122" s="564" t="s">
        <v>713</v>
      </c>
      <c r="C122" s="564" t="s">
        <v>1</v>
      </c>
      <c r="D122" s="564" t="s">
        <v>1</v>
      </c>
      <c r="E122" s="564" t="s">
        <v>1</v>
      </c>
      <c r="F122" s="564" t="s">
        <v>1</v>
      </c>
      <c r="G122" s="564" t="s">
        <v>1</v>
      </c>
      <c r="H122" s="564" t="s">
        <v>1</v>
      </c>
      <c r="I122" s="564" t="s">
        <v>1</v>
      </c>
      <c r="J122" s="564" t="s">
        <v>1</v>
      </c>
    </row>
    <row r="123" spans="2:10" x14ac:dyDescent="0.2">
      <c r="B123" s="564" t="s">
        <v>714</v>
      </c>
      <c r="C123" s="564" t="s">
        <v>1</v>
      </c>
      <c r="D123" s="564" t="s">
        <v>1</v>
      </c>
      <c r="E123" s="564" t="s">
        <v>1</v>
      </c>
      <c r="F123" s="564" t="s">
        <v>1</v>
      </c>
      <c r="G123" s="564" t="s">
        <v>1</v>
      </c>
      <c r="H123" s="564" t="s">
        <v>1</v>
      </c>
      <c r="I123" s="564" t="s">
        <v>1</v>
      </c>
      <c r="J123" s="564" t="s">
        <v>1</v>
      </c>
    </row>
    <row r="124" spans="2:10" ht="66" customHeight="1" thickTop="1" thickBot="1" x14ac:dyDescent="0.25">
      <c r="B124" s="531" t="s">
        <v>715</v>
      </c>
      <c r="C124" s="531" t="s">
        <v>1</v>
      </c>
      <c r="D124" s="531" t="s">
        <v>716</v>
      </c>
      <c r="E124" s="531" t="s">
        <v>1</v>
      </c>
      <c r="F124" s="531" t="s">
        <v>717</v>
      </c>
      <c r="G124" s="531" t="s">
        <v>718</v>
      </c>
      <c r="H124" s="531" t="s">
        <v>1</v>
      </c>
      <c r="I124" s="531" t="s">
        <v>1</v>
      </c>
      <c r="J124" s="531" t="s">
        <v>1</v>
      </c>
    </row>
    <row r="125" spans="2:10" ht="13.5" thickTop="1" x14ac:dyDescent="0.2">
      <c r="B125" s="786" t="s">
        <v>719</v>
      </c>
      <c r="C125" s="786" t="s">
        <v>1</v>
      </c>
      <c r="D125" s="833">
        <f>+B117</f>
        <v>3</v>
      </c>
      <c r="E125" s="834"/>
      <c r="F125" s="793">
        <v>50</v>
      </c>
      <c r="G125" s="714" t="s">
        <v>1121</v>
      </c>
      <c r="H125" s="714"/>
      <c r="I125" s="714"/>
      <c r="J125" s="714"/>
    </row>
    <row r="126" spans="2:10" x14ac:dyDescent="0.2">
      <c r="B126" s="787" t="s">
        <v>720</v>
      </c>
      <c r="C126" s="787" t="s">
        <v>1</v>
      </c>
      <c r="D126" s="835">
        <f>+D117</f>
        <v>8</v>
      </c>
      <c r="E126" s="836"/>
      <c r="F126" s="793">
        <v>210</v>
      </c>
      <c r="G126" s="714" t="s">
        <v>1121</v>
      </c>
      <c r="H126" s="714"/>
      <c r="I126" s="714"/>
      <c r="J126" s="714"/>
    </row>
    <row r="127" spans="2:10" ht="13.5" thickBot="1" x14ac:dyDescent="0.25">
      <c r="B127" s="792" t="s">
        <v>721</v>
      </c>
      <c r="C127" s="792" t="s">
        <v>1</v>
      </c>
      <c r="D127" s="837">
        <f>+F117</f>
        <v>3</v>
      </c>
      <c r="E127" s="838"/>
      <c r="F127" s="793">
        <v>543</v>
      </c>
      <c r="G127" s="714" t="s">
        <v>1121</v>
      </c>
      <c r="H127" s="714"/>
      <c r="I127" s="714"/>
      <c r="J127" s="714"/>
    </row>
    <row r="128" spans="2:10" ht="14.25" thickTop="1" thickBot="1" x14ac:dyDescent="0.25">
      <c r="B128" s="531" t="s">
        <v>174</v>
      </c>
      <c r="C128" s="531" t="s">
        <v>1</v>
      </c>
      <c r="D128" s="831">
        <f>SUM(D125:E127)</f>
        <v>14</v>
      </c>
      <c r="E128" s="832"/>
      <c r="F128" s="32">
        <f>SUM(F125:F127)</f>
        <v>803</v>
      </c>
      <c r="G128" s="531" t="s">
        <v>21</v>
      </c>
      <c r="H128" s="531" t="s">
        <v>1</v>
      </c>
      <c r="I128" s="531" t="s">
        <v>1</v>
      </c>
      <c r="J128" s="531" t="s">
        <v>1</v>
      </c>
    </row>
    <row r="129" spans="1:17" ht="13.5" thickTop="1" x14ac:dyDescent="0.2"/>
    <row r="130" spans="1:17" ht="13.5" thickBot="1" x14ac:dyDescent="0.25"/>
    <row r="131" spans="1:17" ht="15.75" thickBot="1" x14ac:dyDescent="0.3">
      <c r="A131" s="418" t="s">
        <v>725</v>
      </c>
      <c r="B131" s="252"/>
      <c r="C131" s="252"/>
      <c r="D131" s="484" t="s">
        <v>1100</v>
      </c>
      <c r="E131" s="504"/>
      <c r="F131" s="504"/>
      <c r="G131" s="504"/>
      <c r="H131" s="504"/>
      <c r="I131" s="504"/>
      <c r="J131" s="505"/>
      <c r="K131" s="486"/>
      <c r="L131" s="252"/>
      <c r="M131" s="252"/>
      <c r="N131" s="252"/>
      <c r="O131" s="252"/>
    </row>
    <row r="132" spans="1:17" ht="15" x14ac:dyDescent="0.25">
      <c r="A132" s="812" t="s">
        <v>22</v>
      </c>
      <c r="B132" s="812" t="s">
        <v>1</v>
      </c>
      <c r="C132" s="812" t="s">
        <v>1</v>
      </c>
      <c r="D132" s="812" t="s">
        <v>1</v>
      </c>
      <c r="E132" s="812" t="s">
        <v>1</v>
      </c>
      <c r="F132" s="812" t="s">
        <v>1</v>
      </c>
      <c r="G132" s="252"/>
      <c r="H132" s="252"/>
      <c r="I132" s="252"/>
      <c r="J132" s="252"/>
      <c r="K132" s="252"/>
      <c r="L132" s="252"/>
      <c r="M132" s="252"/>
      <c r="N132" s="252"/>
      <c r="O132" s="252"/>
    </row>
    <row r="133" spans="1:17" x14ac:dyDescent="0.2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</row>
    <row r="134" spans="1:17" x14ac:dyDescent="0.2">
      <c r="A134" s="252"/>
      <c r="B134" s="543" t="s">
        <v>726</v>
      </c>
      <c r="C134" s="543"/>
      <c r="D134" s="543"/>
      <c r="E134" s="543"/>
      <c r="F134" s="543"/>
      <c r="G134" s="543"/>
      <c r="H134" s="543"/>
      <c r="I134" s="543"/>
      <c r="J134" s="543"/>
      <c r="K134" s="543"/>
      <c r="L134" s="543"/>
      <c r="M134" s="543"/>
      <c r="N134" s="543"/>
      <c r="O134" s="252"/>
    </row>
    <row r="135" spans="1:17" ht="13.5" customHeight="1" thickBot="1" x14ac:dyDescent="0.25">
      <c r="A135" s="252"/>
      <c r="B135" s="727" t="s">
        <v>727</v>
      </c>
      <c r="C135" s="727"/>
      <c r="D135" s="727"/>
      <c r="E135" s="727"/>
      <c r="F135" s="727"/>
      <c r="G135" s="727"/>
      <c r="H135" s="727"/>
      <c r="I135" s="727"/>
      <c r="J135" s="727"/>
      <c r="K135" s="727"/>
      <c r="L135" s="727"/>
      <c r="M135" s="727"/>
      <c r="N135" s="727"/>
      <c r="O135" s="252"/>
    </row>
    <row r="136" spans="1:17" ht="84" customHeight="1" thickTop="1" thickBot="1" x14ac:dyDescent="0.25">
      <c r="A136" s="252"/>
      <c r="B136" s="569" t="s">
        <v>728</v>
      </c>
      <c r="C136" s="602" t="s">
        <v>783</v>
      </c>
      <c r="D136" s="826"/>
      <c r="E136" s="603"/>
      <c r="F136" s="602" t="s">
        <v>785</v>
      </c>
      <c r="G136" s="826"/>
      <c r="H136" s="603"/>
      <c r="I136" s="602" t="s">
        <v>786</v>
      </c>
      <c r="J136" s="826"/>
      <c r="K136" s="603"/>
      <c r="L136" s="506" t="s">
        <v>787</v>
      </c>
      <c r="M136" s="507" t="s">
        <v>788</v>
      </c>
      <c r="N136" s="507" t="s">
        <v>789</v>
      </c>
      <c r="O136" s="252"/>
    </row>
    <row r="137" spans="1:17" ht="37.5" thickTop="1" thickBot="1" x14ac:dyDescent="0.25">
      <c r="A137" s="252"/>
      <c r="B137" s="569" t="s">
        <v>1</v>
      </c>
      <c r="C137" s="231" t="s">
        <v>784</v>
      </c>
      <c r="D137" s="231" t="s">
        <v>781</v>
      </c>
      <c r="E137" s="569" t="s">
        <v>782</v>
      </c>
      <c r="F137" s="231" t="s">
        <v>784</v>
      </c>
      <c r="G137" s="231" t="s">
        <v>781</v>
      </c>
      <c r="H137" s="231" t="s">
        <v>782</v>
      </c>
      <c r="I137" s="231" t="s">
        <v>784</v>
      </c>
      <c r="J137" s="231" t="s">
        <v>781</v>
      </c>
      <c r="K137" s="231" t="s">
        <v>782</v>
      </c>
      <c r="L137" s="231" t="s">
        <v>226</v>
      </c>
      <c r="M137" s="231" t="s">
        <v>227</v>
      </c>
      <c r="N137" s="231" t="s">
        <v>790</v>
      </c>
      <c r="O137" s="252"/>
    </row>
    <row r="138" spans="1:17" ht="13.5" thickTop="1" x14ac:dyDescent="0.2">
      <c r="A138" s="252"/>
      <c r="B138" s="464" t="s">
        <v>729</v>
      </c>
      <c r="C138" s="508">
        <v>10</v>
      </c>
      <c r="D138" s="508"/>
      <c r="E138" s="509"/>
      <c r="F138" s="509"/>
      <c r="G138" s="510"/>
      <c r="H138" s="510"/>
      <c r="I138" s="510"/>
      <c r="J138" s="510"/>
      <c r="K138" s="510"/>
      <c r="L138" s="511">
        <f>SUM(C138:K138)</f>
        <v>10</v>
      </c>
      <c r="M138" s="806">
        <f>+INFORMACIÓN!D64</f>
        <v>700</v>
      </c>
      <c r="N138" s="512">
        <f>+L138/M$138*100</f>
        <v>1.4285714285714286</v>
      </c>
      <c r="O138" s="252"/>
    </row>
    <row r="139" spans="1:17" x14ac:dyDescent="0.2">
      <c r="A139" s="252"/>
      <c r="B139" s="465" t="s">
        <v>730</v>
      </c>
      <c r="C139" s="513"/>
      <c r="D139" s="513"/>
      <c r="E139" s="514"/>
      <c r="F139" s="514"/>
      <c r="G139" s="515"/>
      <c r="H139" s="515"/>
      <c r="I139" s="515"/>
      <c r="J139" s="515"/>
      <c r="K139" s="515"/>
      <c r="L139" s="516">
        <f t="shared" ref="L139:L156" si="23">SUM(C139:K139)</f>
        <v>0</v>
      </c>
      <c r="M139" s="807"/>
      <c r="N139" s="517">
        <f t="shared" ref="N139:N156" si="24">+L139/M$138*100</f>
        <v>0</v>
      </c>
      <c r="O139" s="252"/>
      <c r="Q139" s="102"/>
    </row>
    <row r="140" spans="1:17" x14ac:dyDescent="0.2">
      <c r="A140" s="252"/>
      <c r="B140" s="465" t="s">
        <v>731</v>
      </c>
      <c r="C140" s="513"/>
      <c r="D140" s="513"/>
      <c r="E140" s="514"/>
      <c r="F140" s="514"/>
      <c r="G140" s="515"/>
      <c r="H140" s="515"/>
      <c r="I140" s="515"/>
      <c r="J140" s="515"/>
      <c r="K140" s="515"/>
      <c r="L140" s="516">
        <f t="shared" si="23"/>
        <v>0</v>
      </c>
      <c r="M140" s="807"/>
      <c r="N140" s="517">
        <f t="shared" si="24"/>
        <v>0</v>
      </c>
      <c r="O140" s="252"/>
      <c r="P140" s="75"/>
    </row>
    <row r="141" spans="1:17" x14ac:dyDescent="0.2">
      <c r="A141" s="252"/>
      <c r="B141" s="465" t="s">
        <v>732</v>
      </c>
      <c r="C141" s="513"/>
      <c r="D141" s="513"/>
      <c r="E141" s="514"/>
      <c r="F141" s="514"/>
      <c r="G141" s="515"/>
      <c r="H141" s="515"/>
      <c r="I141" s="515"/>
      <c r="J141" s="515"/>
      <c r="K141" s="515"/>
      <c r="L141" s="516">
        <f t="shared" si="23"/>
        <v>0</v>
      </c>
      <c r="M141" s="807"/>
      <c r="N141" s="517">
        <f t="shared" si="24"/>
        <v>0</v>
      </c>
      <c r="O141" s="252"/>
    </row>
    <row r="142" spans="1:17" x14ac:dyDescent="0.2">
      <c r="A142" s="252"/>
      <c r="B142" s="465" t="s">
        <v>733</v>
      </c>
      <c r="C142" s="513"/>
      <c r="D142" s="513"/>
      <c r="E142" s="514"/>
      <c r="F142" s="514"/>
      <c r="G142" s="515"/>
      <c r="H142" s="515"/>
      <c r="I142" s="515"/>
      <c r="J142" s="515"/>
      <c r="K142" s="515"/>
      <c r="L142" s="516">
        <f t="shared" si="23"/>
        <v>0</v>
      </c>
      <c r="M142" s="807"/>
      <c r="N142" s="517">
        <f t="shared" si="24"/>
        <v>0</v>
      </c>
      <c r="O142" s="252"/>
    </row>
    <row r="143" spans="1:17" x14ac:dyDescent="0.2">
      <c r="A143" s="252"/>
      <c r="B143" s="465" t="s">
        <v>404</v>
      </c>
      <c r="C143" s="513"/>
      <c r="D143" s="513">
        <v>10</v>
      </c>
      <c r="E143" s="514">
        <v>10</v>
      </c>
      <c r="F143" s="514"/>
      <c r="G143" s="515"/>
      <c r="H143" s="515"/>
      <c r="I143" s="515"/>
      <c r="J143" s="515"/>
      <c r="K143" s="515"/>
      <c r="L143" s="516">
        <f t="shared" si="23"/>
        <v>20</v>
      </c>
      <c r="M143" s="807"/>
      <c r="N143" s="517">
        <f t="shared" si="24"/>
        <v>2.8571428571428572</v>
      </c>
      <c r="O143" s="252"/>
    </row>
    <row r="144" spans="1:17" ht="28.5" customHeight="1" x14ac:dyDescent="0.2">
      <c r="A144" s="252"/>
      <c r="B144" s="465" t="s">
        <v>734</v>
      </c>
      <c r="C144" s="513"/>
      <c r="D144" s="513"/>
      <c r="E144" s="514"/>
      <c r="F144" s="514"/>
      <c r="G144" s="515"/>
      <c r="H144" s="515"/>
      <c r="I144" s="515"/>
      <c r="J144" s="515"/>
      <c r="K144" s="515"/>
      <c r="L144" s="516">
        <f t="shared" si="23"/>
        <v>0</v>
      </c>
      <c r="M144" s="807"/>
      <c r="N144" s="517">
        <f t="shared" si="24"/>
        <v>0</v>
      </c>
      <c r="O144" s="252"/>
      <c r="P144" s="75"/>
    </row>
    <row r="145" spans="1:16" x14ac:dyDescent="0.2">
      <c r="A145" s="252"/>
      <c r="B145" s="465" t="s">
        <v>735</v>
      </c>
      <c r="C145" s="513"/>
      <c r="D145" s="513"/>
      <c r="E145" s="514"/>
      <c r="F145" s="514"/>
      <c r="G145" s="515"/>
      <c r="H145" s="515"/>
      <c r="I145" s="515"/>
      <c r="J145" s="515"/>
      <c r="K145" s="515"/>
      <c r="L145" s="516">
        <f t="shared" si="23"/>
        <v>0</v>
      </c>
      <c r="M145" s="807"/>
      <c r="N145" s="517">
        <f t="shared" si="24"/>
        <v>0</v>
      </c>
      <c r="O145" s="252"/>
    </row>
    <row r="146" spans="1:16" x14ac:dyDescent="0.2">
      <c r="A146" s="252"/>
      <c r="B146" s="465" t="s">
        <v>736</v>
      </c>
      <c r="C146" s="513"/>
      <c r="D146" s="513"/>
      <c r="E146" s="514"/>
      <c r="F146" s="514"/>
      <c r="G146" s="515"/>
      <c r="H146" s="515"/>
      <c r="I146" s="515"/>
      <c r="J146" s="515"/>
      <c r="K146" s="515"/>
      <c r="L146" s="516">
        <f t="shared" si="23"/>
        <v>0</v>
      </c>
      <c r="M146" s="807"/>
      <c r="N146" s="517">
        <f t="shared" si="24"/>
        <v>0</v>
      </c>
      <c r="O146" s="252"/>
    </row>
    <row r="147" spans="1:16" ht="24" customHeight="1" x14ac:dyDescent="0.2">
      <c r="A147" s="252"/>
      <c r="B147" s="465" t="s">
        <v>737</v>
      </c>
      <c r="C147" s="513"/>
      <c r="D147" s="513"/>
      <c r="E147" s="514"/>
      <c r="F147" s="514"/>
      <c r="G147" s="515"/>
      <c r="H147" s="515"/>
      <c r="I147" s="515"/>
      <c r="J147" s="515"/>
      <c r="K147" s="515"/>
      <c r="L147" s="516">
        <f t="shared" si="23"/>
        <v>0</v>
      </c>
      <c r="M147" s="807"/>
      <c r="N147" s="517">
        <f t="shared" si="24"/>
        <v>0</v>
      </c>
      <c r="O147" s="252"/>
      <c r="P147" s="44"/>
    </row>
    <row r="148" spans="1:16" x14ac:dyDescent="0.2">
      <c r="A148" s="252"/>
      <c r="B148" s="465" t="s">
        <v>738</v>
      </c>
      <c r="C148" s="513"/>
      <c r="D148" s="513"/>
      <c r="E148" s="514"/>
      <c r="F148" s="514"/>
      <c r="G148" s="515"/>
      <c r="H148" s="515"/>
      <c r="I148" s="515"/>
      <c r="J148" s="515"/>
      <c r="K148" s="515"/>
      <c r="L148" s="516">
        <f t="shared" si="23"/>
        <v>0</v>
      </c>
      <c r="M148" s="807"/>
      <c r="N148" s="517">
        <f t="shared" si="24"/>
        <v>0</v>
      </c>
      <c r="O148" s="252"/>
    </row>
    <row r="149" spans="1:16" x14ac:dyDescent="0.2">
      <c r="A149" s="252"/>
      <c r="B149" s="465" t="s">
        <v>739</v>
      </c>
      <c r="C149" s="513"/>
      <c r="D149" s="513"/>
      <c r="E149" s="514"/>
      <c r="F149" s="514">
        <v>10</v>
      </c>
      <c r="G149" s="515">
        <v>10</v>
      </c>
      <c r="H149" s="515">
        <v>10</v>
      </c>
      <c r="I149" s="515">
        <v>10</v>
      </c>
      <c r="J149" s="515">
        <v>1</v>
      </c>
      <c r="K149" s="515">
        <v>0</v>
      </c>
      <c r="L149" s="516">
        <f t="shared" si="23"/>
        <v>41</v>
      </c>
      <c r="M149" s="807"/>
      <c r="N149" s="517">
        <f t="shared" si="24"/>
        <v>5.8571428571428577</v>
      </c>
      <c r="O149" s="252"/>
    </row>
    <row r="150" spans="1:16" x14ac:dyDescent="0.2">
      <c r="A150" s="252"/>
      <c r="B150" s="465" t="s">
        <v>740</v>
      </c>
      <c r="C150" s="513"/>
      <c r="D150" s="513"/>
      <c r="E150" s="514"/>
      <c r="F150" s="514"/>
      <c r="G150" s="515"/>
      <c r="H150" s="515"/>
      <c r="I150" s="515"/>
      <c r="J150" s="515"/>
      <c r="K150" s="515"/>
      <c r="L150" s="516">
        <f t="shared" si="23"/>
        <v>0</v>
      </c>
      <c r="M150" s="807"/>
      <c r="N150" s="517">
        <f t="shared" si="24"/>
        <v>0</v>
      </c>
      <c r="O150" s="252"/>
    </row>
    <row r="151" spans="1:16" ht="24" customHeight="1" x14ac:dyDescent="0.2">
      <c r="A151" s="252"/>
      <c r="B151" s="465" t="s">
        <v>601</v>
      </c>
      <c r="C151" s="513"/>
      <c r="D151" s="513"/>
      <c r="E151" s="514"/>
      <c r="F151" s="514"/>
      <c r="G151" s="515"/>
      <c r="H151" s="515"/>
      <c r="I151" s="515"/>
      <c r="J151" s="515"/>
      <c r="K151" s="515"/>
      <c r="L151" s="516">
        <f t="shared" si="23"/>
        <v>0</v>
      </c>
      <c r="M151" s="807"/>
      <c r="N151" s="517">
        <f t="shared" si="24"/>
        <v>0</v>
      </c>
      <c r="O151" s="252"/>
    </row>
    <row r="152" spans="1:16" x14ac:dyDescent="0.2">
      <c r="A152" s="252"/>
      <c r="B152" s="465" t="s">
        <v>599</v>
      </c>
      <c r="C152" s="513"/>
      <c r="D152" s="513"/>
      <c r="E152" s="514"/>
      <c r="F152" s="514"/>
      <c r="G152" s="515"/>
      <c r="H152" s="515"/>
      <c r="I152" s="515"/>
      <c r="J152" s="515"/>
      <c r="K152" s="515"/>
      <c r="L152" s="516">
        <f t="shared" si="23"/>
        <v>0</v>
      </c>
      <c r="M152" s="807"/>
      <c r="N152" s="517">
        <f t="shared" si="24"/>
        <v>0</v>
      </c>
      <c r="O152" s="252"/>
    </row>
    <row r="153" spans="1:16" x14ac:dyDescent="0.2">
      <c r="A153" s="252"/>
      <c r="B153" s="465" t="s">
        <v>741</v>
      </c>
      <c r="C153" s="513"/>
      <c r="D153" s="513"/>
      <c r="E153" s="514"/>
      <c r="F153" s="514"/>
      <c r="G153" s="515"/>
      <c r="H153" s="515"/>
      <c r="I153" s="515"/>
      <c r="J153" s="515"/>
      <c r="K153" s="515"/>
      <c r="L153" s="516">
        <f t="shared" si="23"/>
        <v>0</v>
      </c>
      <c r="M153" s="807"/>
      <c r="N153" s="517">
        <f t="shared" si="24"/>
        <v>0</v>
      </c>
      <c r="O153" s="252"/>
    </row>
    <row r="154" spans="1:16" x14ac:dyDescent="0.2">
      <c r="A154" s="252"/>
      <c r="B154" s="465" t="s">
        <v>742</v>
      </c>
      <c r="C154" s="513"/>
      <c r="D154" s="513"/>
      <c r="E154" s="514"/>
      <c r="F154" s="514"/>
      <c r="G154" s="515"/>
      <c r="H154" s="515"/>
      <c r="I154" s="515"/>
      <c r="J154" s="515"/>
      <c r="K154" s="515"/>
      <c r="L154" s="516">
        <f t="shared" si="23"/>
        <v>0</v>
      </c>
      <c r="M154" s="807"/>
      <c r="N154" s="517">
        <f t="shared" si="24"/>
        <v>0</v>
      </c>
      <c r="O154" s="252"/>
    </row>
    <row r="155" spans="1:16" x14ac:dyDescent="0.2">
      <c r="A155" s="252"/>
      <c r="B155" s="465" t="s">
        <v>743</v>
      </c>
      <c r="C155" s="513"/>
      <c r="D155" s="513"/>
      <c r="E155" s="514"/>
      <c r="F155" s="514"/>
      <c r="G155" s="515"/>
      <c r="H155" s="515"/>
      <c r="I155" s="515"/>
      <c r="J155" s="515"/>
      <c r="K155" s="515"/>
      <c r="L155" s="516">
        <f t="shared" si="23"/>
        <v>0</v>
      </c>
      <c r="M155" s="807"/>
      <c r="N155" s="517">
        <f t="shared" si="24"/>
        <v>0</v>
      </c>
      <c r="O155" s="252"/>
    </row>
    <row r="156" spans="1:16" x14ac:dyDescent="0.2">
      <c r="A156" s="252"/>
      <c r="B156" s="465" t="s">
        <v>744</v>
      </c>
      <c r="C156" s="513"/>
      <c r="D156" s="513"/>
      <c r="E156" s="514"/>
      <c r="F156" s="514"/>
      <c r="G156" s="515"/>
      <c r="H156" s="515"/>
      <c r="I156" s="515"/>
      <c r="J156" s="515"/>
      <c r="K156" s="515"/>
      <c r="L156" s="516">
        <f t="shared" si="23"/>
        <v>0</v>
      </c>
      <c r="M156" s="807"/>
      <c r="N156" s="517">
        <f t="shared" si="24"/>
        <v>0</v>
      </c>
      <c r="O156" s="252"/>
    </row>
    <row r="157" spans="1:16" ht="13.5" thickBot="1" x14ac:dyDescent="0.25">
      <c r="A157" s="252"/>
      <c r="B157" s="466" t="s">
        <v>745</v>
      </c>
      <c r="C157" s="518">
        <v>10</v>
      </c>
      <c r="D157" s="518"/>
      <c r="E157" s="519">
        <v>10</v>
      </c>
      <c r="F157" s="519">
        <v>5</v>
      </c>
      <c r="G157" s="520">
        <v>5</v>
      </c>
      <c r="H157" s="520">
        <v>5</v>
      </c>
      <c r="I157" s="520">
        <v>5</v>
      </c>
      <c r="J157" s="520">
        <v>5</v>
      </c>
      <c r="K157" s="520">
        <v>5</v>
      </c>
      <c r="L157" s="521">
        <f>SUM(C157:K157)</f>
        <v>50</v>
      </c>
      <c r="M157" s="808"/>
      <c r="N157" s="522">
        <f>+L157/M$138*100</f>
        <v>7.1428571428571423</v>
      </c>
      <c r="O157" s="252"/>
    </row>
    <row r="158" spans="1:16" ht="14.25" thickTop="1" thickBot="1" x14ac:dyDescent="0.25">
      <c r="A158" s="252"/>
      <c r="B158" s="231" t="s">
        <v>746</v>
      </c>
      <c r="C158" s="523">
        <f>SUM(C138:C157)</f>
        <v>20</v>
      </c>
      <c r="D158" s="523">
        <f t="shared" ref="D158:K158" si="25">SUM(D138:D157)</f>
        <v>10</v>
      </c>
      <c r="E158" s="523">
        <f t="shared" si="25"/>
        <v>20</v>
      </c>
      <c r="F158" s="523">
        <f t="shared" si="25"/>
        <v>15</v>
      </c>
      <c r="G158" s="523">
        <f t="shared" si="25"/>
        <v>15</v>
      </c>
      <c r="H158" s="523">
        <f t="shared" si="25"/>
        <v>15</v>
      </c>
      <c r="I158" s="523">
        <f t="shared" si="25"/>
        <v>15</v>
      </c>
      <c r="J158" s="523">
        <f t="shared" si="25"/>
        <v>6</v>
      </c>
      <c r="K158" s="523">
        <f t="shared" si="25"/>
        <v>5</v>
      </c>
      <c r="L158" s="809"/>
      <c r="M158" s="810"/>
      <c r="N158" s="811"/>
      <c r="O158" s="252"/>
    </row>
    <row r="159" spans="1:16" ht="13.5" thickTop="1" x14ac:dyDescent="0.2">
      <c r="A159" s="252"/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</row>
    <row r="160" spans="1:16" x14ac:dyDescent="0.2">
      <c r="A160" s="252"/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</row>
  </sheetData>
  <mergeCells count="254">
    <mergeCell ref="G128:J128"/>
    <mergeCell ref="A132:F132"/>
    <mergeCell ref="B136:B137"/>
    <mergeCell ref="D128:E128"/>
    <mergeCell ref="F127"/>
    <mergeCell ref="G127:J127"/>
    <mergeCell ref="B122:J122"/>
    <mergeCell ref="B123:J123"/>
    <mergeCell ref="E137"/>
    <mergeCell ref="B126:C126"/>
    <mergeCell ref="B127:C127"/>
    <mergeCell ref="B128:C128"/>
    <mergeCell ref="F124"/>
    <mergeCell ref="G124:J124"/>
    <mergeCell ref="B125:C125"/>
    <mergeCell ref="F125"/>
    <mergeCell ref="G125:J125"/>
    <mergeCell ref="D125:E125"/>
    <mergeCell ref="D126:E126"/>
    <mergeCell ref="D127:E127"/>
    <mergeCell ref="F126"/>
    <mergeCell ref="G126:J126"/>
    <mergeCell ref="B124:C124"/>
    <mergeCell ref="F118:G118"/>
    <mergeCell ref="B119:C119"/>
    <mergeCell ref="D119:E119"/>
    <mergeCell ref="F119:G119"/>
    <mergeCell ref="B118:C118"/>
    <mergeCell ref="B108:K108"/>
    <mergeCell ref="A112:F112"/>
    <mergeCell ref="B114:G114"/>
    <mergeCell ref="B117"/>
    <mergeCell ref="C117"/>
    <mergeCell ref="D117"/>
    <mergeCell ref="E117"/>
    <mergeCell ref="D118:E118"/>
    <mergeCell ref="D124:E124"/>
    <mergeCell ref="F117"/>
    <mergeCell ref="G117"/>
    <mergeCell ref="C136:E136"/>
    <mergeCell ref="F136:H136"/>
    <mergeCell ref="I136:K136"/>
    <mergeCell ref="I82"/>
    <mergeCell ref="J82"/>
    <mergeCell ref="K82"/>
    <mergeCell ref="C83"/>
    <mergeCell ref="D83"/>
    <mergeCell ref="F83"/>
    <mergeCell ref="G83"/>
    <mergeCell ref="I83"/>
    <mergeCell ref="J83"/>
    <mergeCell ref="C82"/>
    <mergeCell ref="D82"/>
    <mergeCell ref="E82"/>
    <mergeCell ref="C84"/>
    <mergeCell ref="D84"/>
    <mergeCell ref="J84"/>
    <mergeCell ref="F84"/>
    <mergeCell ref="G84"/>
    <mergeCell ref="I84"/>
    <mergeCell ref="B89:K89"/>
    <mergeCell ref="B90:K90"/>
    <mergeCell ref="B91:B93"/>
    <mergeCell ref="C79"/>
    <mergeCell ref="C78"/>
    <mergeCell ref="H75"/>
    <mergeCell ref="I75"/>
    <mergeCell ref="J75"/>
    <mergeCell ref="K75"/>
    <mergeCell ref="C76:K76"/>
    <mergeCell ref="C77"/>
    <mergeCell ref="B81:K81"/>
    <mergeCell ref="B80"/>
    <mergeCell ref="C80"/>
    <mergeCell ref="C91:E91"/>
    <mergeCell ref="F91:H91"/>
    <mergeCell ref="I91:K91"/>
    <mergeCell ref="C93:K93"/>
    <mergeCell ref="B73:K73"/>
    <mergeCell ref="B74:B76"/>
    <mergeCell ref="C74:E74"/>
    <mergeCell ref="F74:H74"/>
    <mergeCell ref="I74:K74"/>
    <mergeCell ref="C75"/>
    <mergeCell ref="D75"/>
    <mergeCell ref="E75"/>
    <mergeCell ref="F75"/>
    <mergeCell ref="G75"/>
    <mergeCell ref="B66"/>
    <mergeCell ref="F66"/>
    <mergeCell ref="G66"/>
    <mergeCell ref="B65"/>
    <mergeCell ref="F65"/>
    <mergeCell ref="G65"/>
    <mergeCell ref="J61"/>
    <mergeCell ref="K61"/>
    <mergeCell ref="H61"/>
    <mergeCell ref="I61"/>
    <mergeCell ref="B72:K72"/>
    <mergeCell ref="B69"/>
    <mergeCell ref="C69"/>
    <mergeCell ref="B68"/>
    <mergeCell ref="F68"/>
    <mergeCell ref="G68"/>
    <mergeCell ref="B67"/>
    <mergeCell ref="F67"/>
    <mergeCell ref="G67"/>
    <mergeCell ref="B53"/>
    <mergeCell ref="C53"/>
    <mergeCell ref="F53"/>
    <mergeCell ref="G53"/>
    <mergeCell ref="I53"/>
    <mergeCell ref="G59"/>
    <mergeCell ref="H59"/>
    <mergeCell ref="C49:K49"/>
    <mergeCell ref="B52"/>
    <mergeCell ref="C52"/>
    <mergeCell ref="D52"/>
    <mergeCell ref="F52"/>
    <mergeCell ref="G52"/>
    <mergeCell ref="E59"/>
    <mergeCell ref="F59"/>
    <mergeCell ref="I59"/>
    <mergeCell ref="J59"/>
    <mergeCell ref="B56:K56"/>
    <mergeCell ref="B57:K57"/>
    <mergeCell ref="B58:B60"/>
    <mergeCell ref="C58:E58"/>
    <mergeCell ref="F58:H58"/>
    <mergeCell ref="K59"/>
    <mergeCell ref="C60:K60"/>
    <mergeCell ref="I58:K58"/>
    <mergeCell ref="C59"/>
    <mergeCell ref="D59"/>
    <mergeCell ref="J48"/>
    <mergeCell ref="K48"/>
    <mergeCell ref="B18"/>
    <mergeCell ref="B45:K45"/>
    <mergeCell ref="B46:K46"/>
    <mergeCell ref="B47:B49"/>
    <mergeCell ref="C47:E47"/>
    <mergeCell ref="F47:H47"/>
    <mergeCell ref="I47:K47"/>
    <mergeCell ref="C48"/>
    <mergeCell ref="D48"/>
    <mergeCell ref="E48"/>
    <mergeCell ref="B41"/>
    <mergeCell ref="C41"/>
    <mergeCell ref="D41"/>
    <mergeCell ref="F41"/>
    <mergeCell ref="G41"/>
    <mergeCell ref="B42"/>
    <mergeCell ref="C42"/>
    <mergeCell ref="B39"/>
    <mergeCell ref="C18"/>
    <mergeCell ref="E18"/>
    <mergeCell ref="B40"/>
    <mergeCell ref="C40"/>
    <mergeCell ref="D40"/>
    <mergeCell ref="F40"/>
    <mergeCell ref="G40"/>
    <mergeCell ref="F48"/>
    <mergeCell ref="G48"/>
    <mergeCell ref="H48"/>
    <mergeCell ref="B36"/>
    <mergeCell ref="C36"/>
    <mergeCell ref="D36"/>
    <mergeCell ref="F36"/>
    <mergeCell ref="G36"/>
    <mergeCell ref="B37"/>
    <mergeCell ref="C37"/>
    <mergeCell ref="D37"/>
    <mergeCell ref="F37"/>
    <mergeCell ref="G37"/>
    <mergeCell ref="B34"/>
    <mergeCell ref="C34"/>
    <mergeCell ref="D34"/>
    <mergeCell ref="F34"/>
    <mergeCell ref="G34"/>
    <mergeCell ref="I48"/>
    <mergeCell ref="B38"/>
    <mergeCell ref="C38"/>
    <mergeCell ref="D38"/>
    <mergeCell ref="F38"/>
    <mergeCell ref="G38"/>
    <mergeCell ref="C39"/>
    <mergeCell ref="D39"/>
    <mergeCell ref="F39"/>
    <mergeCell ref="G39"/>
    <mergeCell ref="B35"/>
    <mergeCell ref="C35"/>
    <mergeCell ref="D35"/>
    <mergeCell ref="F35"/>
    <mergeCell ref="G35"/>
    <mergeCell ref="F31"/>
    <mergeCell ref="G31"/>
    <mergeCell ref="B32"/>
    <mergeCell ref="C32"/>
    <mergeCell ref="D32"/>
    <mergeCell ref="F32"/>
    <mergeCell ref="G32"/>
    <mergeCell ref="B33"/>
    <mergeCell ref="C33"/>
    <mergeCell ref="D33"/>
    <mergeCell ref="F33"/>
    <mergeCell ref="G33"/>
    <mergeCell ref="A1:K1"/>
    <mergeCell ref="A3:F3"/>
    <mergeCell ref="B5:D5"/>
    <mergeCell ref="B8"/>
    <mergeCell ref="C8"/>
    <mergeCell ref="D8"/>
    <mergeCell ref="F27"/>
    <mergeCell ref="G27"/>
    <mergeCell ref="H27"/>
    <mergeCell ref="I27"/>
    <mergeCell ref="J27"/>
    <mergeCell ref="K27"/>
    <mergeCell ref="B22:F22"/>
    <mergeCell ref="B24:K24"/>
    <mergeCell ref="B25:K25"/>
    <mergeCell ref="B26:B28"/>
    <mergeCell ref="C26:E26"/>
    <mergeCell ref="F26:H26"/>
    <mergeCell ref="I26:K26"/>
    <mergeCell ref="C27"/>
    <mergeCell ref="D27"/>
    <mergeCell ref="E27"/>
    <mergeCell ref="C28:K28"/>
    <mergeCell ref="D18"/>
    <mergeCell ref="M138:M157"/>
    <mergeCell ref="B134:N134"/>
    <mergeCell ref="B135:N135"/>
    <mergeCell ref="L158:N158"/>
    <mergeCell ref="A13:F13"/>
    <mergeCell ref="B17"/>
    <mergeCell ref="C17"/>
    <mergeCell ref="D17"/>
    <mergeCell ref="E17"/>
    <mergeCell ref="B15:E15"/>
    <mergeCell ref="B16:E16"/>
    <mergeCell ref="K29"/>
    <mergeCell ref="B30"/>
    <mergeCell ref="C30"/>
    <mergeCell ref="D30"/>
    <mergeCell ref="F30"/>
    <mergeCell ref="G30"/>
    <mergeCell ref="E29"/>
    <mergeCell ref="H29"/>
    <mergeCell ref="I29"/>
    <mergeCell ref="J29"/>
    <mergeCell ref="B31"/>
    <mergeCell ref="C31"/>
    <mergeCell ref="D31"/>
  </mergeCells>
  <pageMargins left="0.75" right="0.75" top="1" bottom="1" header="0.5" footer="0.5"/>
  <pageSetup scale="62" orientation="portrait" horizontalDpi="300" verticalDpi="300" r:id="rId1"/>
  <headerFooter alignWithMargins="0"/>
  <rowBreaks count="2" manualBreakCount="2">
    <brk id="71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INFORMACIÓN</vt:lpstr>
      <vt:lpstr>EFICACIA</vt:lpstr>
      <vt:lpstr>EFICIENCIA</vt:lpstr>
      <vt:lpstr>PERTINENCIA</vt:lpstr>
      <vt:lpstr>VINCULACION</vt:lpstr>
      <vt:lpstr>EQUIDAD</vt:lpstr>
      <vt:lpstr>EFICACIA!Área_de_impresión</vt:lpstr>
      <vt:lpstr>EFICIENCIA!Área_de_impresión</vt:lpstr>
      <vt:lpstr>INFORMACIÓN!Área_de_impresión</vt:lpstr>
    </vt:vector>
  </TitlesOfParts>
  <Company>SEP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Ramirez Torres</dc:creator>
  <cp:lastModifiedBy>planarchivo</cp:lastModifiedBy>
  <cp:lastPrinted>2019-12-05T23:21:56Z</cp:lastPrinted>
  <dcterms:created xsi:type="dcterms:W3CDTF">2007-03-14T16:10:05Z</dcterms:created>
  <dcterms:modified xsi:type="dcterms:W3CDTF">2021-12-10T20:36:10Z</dcterms:modified>
</cp:coreProperties>
</file>